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010\Desktop\"/>
    </mc:Choice>
  </mc:AlternateContent>
  <bookViews>
    <workbookView xWindow="0" yWindow="0" windowWidth="20490" windowHeight="7530" activeTab="1"/>
  </bookViews>
  <sheets>
    <sheet name="休所日" sheetId="3" r:id="rId1"/>
    <sheet name="入力ページ" sheetId="2" r:id="rId2"/>
    <sheet name="印刷ページ" sheetId="1" r:id="rId3"/>
  </sheets>
  <definedNames>
    <definedName name="_xlnm.Print_Area" localSheetId="2">印刷ページ!$A$1:$BI$33</definedName>
    <definedName name="_xlnm.Print_Area" localSheetId="1">入力ページ!$A$2:$AD$77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2" l="1"/>
  <c r="AA37" i="2" l="1"/>
  <c r="AB40" i="2"/>
  <c r="AD38" i="2"/>
  <c r="AC41" i="2"/>
  <c r="AF38" i="2"/>
  <c r="AD41" i="2"/>
  <c r="AP15" i="1"/>
  <c r="AX15" i="1"/>
  <c r="AF62" i="2" l="1"/>
  <c r="AG62" i="2"/>
  <c r="AH62" i="2"/>
  <c r="AI62" i="2"/>
  <c r="AI61" i="2"/>
  <c r="AH61" i="2"/>
  <c r="AG61" i="2"/>
  <c r="AF61" i="2"/>
  <c r="AE61" i="2" l="1"/>
  <c r="AE62" i="2"/>
  <c r="AB17" i="2"/>
  <c r="B63" i="2" l="1"/>
  <c r="AB33" i="2"/>
  <c r="AB34" i="2" s="1"/>
  <c r="AA33" i="2" s="1"/>
  <c r="AD34" i="2"/>
  <c r="AC34" i="2"/>
  <c r="AD33" i="2"/>
  <c r="AC33" i="2"/>
  <c r="AB41" i="2"/>
  <c r="AB72" i="2"/>
  <c r="AB73" i="2" s="1"/>
  <c r="AB18" i="2"/>
  <c r="AD72" i="2"/>
  <c r="AD17" i="2"/>
  <c r="AC17" i="2"/>
  <c r="AA17" i="2" l="1"/>
  <c r="Z33" i="2"/>
  <c r="AD37" i="2"/>
  <c r="AA18" i="2" l="1"/>
  <c r="B18" i="2" s="1"/>
  <c r="AA34" i="2"/>
  <c r="Z34" i="2"/>
  <c r="AB51" i="2"/>
  <c r="B34" i="2" l="1"/>
  <c r="C18" i="1" l="1"/>
  <c r="AF18" i="1"/>
  <c r="AD51" i="2"/>
  <c r="AD52" i="2"/>
  <c r="AC52" i="2"/>
  <c r="AE38" i="2" l="1"/>
  <c r="AE37" i="2"/>
  <c r="AB37" i="2" s="1"/>
  <c r="AC37" i="2"/>
  <c r="AC40" i="2"/>
  <c r="AB38" i="2" l="1"/>
  <c r="AC38" i="2"/>
  <c r="AC43" i="2"/>
  <c r="C31" i="1"/>
  <c r="J30" i="1"/>
  <c r="B70" i="2"/>
  <c r="AC72" i="2"/>
  <c r="AA72" i="2" s="1"/>
  <c r="C29" i="1"/>
  <c r="C28" i="1"/>
  <c r="C27" i="1"/>
  <c r="C17" i="1"/>
  <c r="AL26" i="1"/>
  <c r="Z26" i="1"/>
  <c r="N26" i="1"/>
  <c r="C26" i="1"/>
  <c r="L25" i="1"/>
  <c r="I25" i="1"/>
  <c r="C25" i="1"/>
  <c r="N24" i="1"/>
  <c r="F24" i="1"/>
  <c r="C23" i="1"/>
  <c r="L23" i="1"/>
  <c r="I23" i="1"/>
  <c r="F22" i="1"/>
  <c r="N22" i="1"/>
  <c r="AK21" i="1"/>
  <c r="C21" i="1"/>
  <c r="AU19" i="1"/>
  <c r="AM19" i="1"/>
  <c r="AE40" i="2"/>
  <c r="AD19" i="1"/>
  <c r="U19" i="1"/>
  <c r="L19" i="1"/>
  <c r="C19" i="1"/>
  <c r="AU18" i="1"/>
  <c r="Q18" i="1"/>
  <c r="C14" i="1"/>
  <c r="AV16" i="1"/>
  <c r="AN16" i="1"/>
  <c r="AF16" i="1"/>
  <c r="V16" i="1"/>
  <c r="L16" i="1"/>
  <c r="C16" i="1"/>
  <c r="B28" i="2"/>
  <c r="AC51" i="2"/>
  <c r="B52" i="2" s="1"/>
  <c r="B38" i="2" l="1"/>
  <c r="AA73" i="2"/>
  <c r="B73" i="2" s="1"/>
  <c r="AD43" i="2"/>
  <c r="AH15" i="1"/>
  <c r="T15" i="1"/>
  <c r="I15" i="1"/>
  <c r="C15" i="1"/>
  <c r="B15" i="2"/>
  <c r="S13" i="1"/>
  <c r="K13" i="1"/>
  <c r="C13" i="1"/>
  <c r="AA13" i="1"/>
  <c r="AI13" i="1"/>
  <c r="AQ13" i="1"/>
  <c r="AX11" i="1"/>
  <c r="BD11" i="1"/>
  <c r="AR11" i="1"/>
  <c r="AK11" i="1"/>
  <c r="AF11" i="1"/>
  <c r="Y11" i="1"/>
  <c r="R11" i="1"/>
  <c r="L11" i="1"/>
  <c r="C11" i="1"/>
  <c r="AR10" i="1"/>
  <c r="V10" i="1"/>
  <c r="I10" i="1"/>
  <c r="C9" i="1"/>
  <c r="D13" i="2"/>
  <c r="C8" i="1" l="1"/>
  <c r="B11" i="2"/>
  <c r="B77" i="2" l="1"/>
  <c r="Z21" i="2"/>
  <c r="B66" i="2"/>
  <c r="B58" i="2"/>
  <c r="B30" i="2"/>
  <c r="D56" i="2"/>
  <c r="O56" i="2"/>
  <c r="Y70" i="2" l="1"/>
  <c r="D70" i="2" s="1"/>
  <c r="Y30" i="2"/>
  <c r="J30" i="2" s="1"/>
  <c r="AK20" i="1"/>
  <c r="C20" i="1"/>
  <c r="AD40" i="2"/>
  <c r="AA40" i="2" s="1"/>
  <c r="AA41" i="2" s="1"/>
  <c r="B41" i="2" l="1"/>
  <c r="AC47" i="2"/>
  <c r="B44" i="2" s="1"/>
  <c r="B8" i="2"/>
  <c r="B24" i="2"/>
  <c r="B48" i="2" l="1"/>
  <c r="AJ30" i="1"/>
  <c r="P27" i="2"/>
  <c r="AY13" i="1" s="1"/>
  <c r="R2" i="2" l="1"/>
</calcChain>
</file>

<file path=xl/sharedStrings.xml><?xml version="1.0" encoding="utf-8"?>
<sst xmlns="http://schemas.openxmlformats.org/spreadsheetml/2006/main" count="236" uniqueCount="202">
  <si>
    <t>利用人数</t>
    <rPh sb="0" eb="2">
      <t>リヨウ</t>
    </rPh>
    <rPh sb="2" eb="4">
      <t>ニンズウ</t>
    </rPh>
    <phoneticPr fontId="1"/>
  </si>
  <si>
    <t>利用希望施設</t>
    <rPh sb="0" eb="2">
      <t>リヨウ</t>
    </rPh>
    <rPh sb="2" eb="4">
      <t>キボウ</t>
    </rPh>
    <rPh sb="4" eb="6">
      <t>シセツ</t>
    </rPh>
    <phoneticPr fontId="1"/>
  </si>
  <si>
    <t>利用実績</t>
    <rPh sb="0" eb="2">
      <t>リヨウ</t>
    </rPh>
    <rPh sb="2" eb="4">
      <t>ジッセキ</t>
    </rPh>
    <phoneticPr fontId="1"/>
  </si>
  <si>
    <t>宿泊施設の希望</t>
    <rPh sb="0" eb="2">
      <t>シュクハク</t>
    </rPh>
    <rPh sb="2" eb="4">
      <t>シセツ</t>
    </rPh>
    <rPh sb="5" eb="7">
      <t>キボウ</t>
    </rPh>
    <phoneticPr fontId="1"/>
  </si>
  <si>
    <t>団体の性格</t>
    <rPh sb="0" eb="2">
      <t>ダンタイ</t>
    </rPh>
    <rPh sb="3" eb="5">
      <t>セイカク</t>
    </rPh>
    <phoneticPr fontId="1"/>
  </si>
  <si>
    <t>⑩</t>
    <phoneticPr fontId="1"/>
  </si>
  <si>
    <t>⑫</t>
    <phoneticPr fontId="1"/>
  </si>
  <si>
    <t>⑬</t>
    <phoneticPr fontId="1"/>
  </si>
  <si>
    <t>連絡先</t>
    <rPh sb="0" eb="3">
      <t>レンラクサキ</t>
    </rPh>
    <phoneticPr fontId="1"/>
  </si>
  <si>
    <t>⑮</t>
    <phoneticPr fontId="1"/>
  </si>
  <si>
    <t>受付日時</t>
    <rPh sb="0" eb="2">
      <t>ウケツケ</t>
    </rPh>
    <rPh sb="2" eb="4">
      <t>ニチジ</t>
    </rPh>
    <phoneticPr fontId="1"/>
  </si>
  <si>
    <t>３歳未満</t>
    <rPh sb="1" eb="2">
      <t>サイ</t>
    </rPh>
    <rPh sb="2" eb="4">
      <t>ミマン</t>
    </rPh>
    <phoneticPr fontId="1"/>
  </si>
  <si>
    <t>３歳以上学齢前</t>
    <rPh sb="1" eb="2">
      <t>サイ</t>
    </rPh>
    <rPh sb="2" eb="4">
      <t>イジョウ</t>
    </rPh>
    <rPh sb="4" eb="6">
      <t>ガクレイ</t>
    </rPh>
    <rPh sb="6" eb="7">
      <t>マエ</t>
    </rPh>
    <phoneticPr fontId="1"/>
  </si>
  <si>
    <t>小学生</t>
    <rPh sb="0" eb="3">
      <t>ショウガクセイ</t>
    </rPh>
    <phoneticPr fontId="1"/>
  </si>
  <si>
    <t>中学生</t>
    <rPh sb="0" eb="3">
      <t>チュウガクセイ</t>
    </rPh>
    <phoneticPr fontId="1"/>
  </si>
  <si>
    <t>高校生等</t>
    <rPh sb="0" eb="3">
      <t>コウコウセイ</t>
    </rPh>
    <rPh sb="3" eb="4">
      <t>トウ</t>
    </rPh>
    <phoneticPr fontId="1"/>
  </si>
  <si>
    <t>一般</t>
    <rPh sb="0" eb="2">
      <t>イッパン</t>
    </rPh>
    <phoneticPr fontId="1"/>
  </si>
  <si>
    <t>利用目的</t>
    <rPh sb="0" eb="2">
      <t>リヨウ</t>
    </rPh>
    <rPh sb="2" eb="4">
      <t>モクテキ</t>
    </rPh>
    <phoneticPr fontId="1"/>
  </si>
  <si>
    <t>所長</t>
    <rPh sb="0" eb="2">
      <t>ショチョウ</t>
    </rPh>
    <phoneticPr fontId="1"/>
  </si>
  <si>
    <t>副所長兼管理課長</t>
    <rPh sb="0" eb="8">
      <t>フクショチョウケンカンリカチョウ</t>
    </rPh>
    <phoneticPr fontId="1"/>
  </si>
  <si>
    <t>管理課</t>
    <rPh sb="0" eb="3">
      <t>カンリカ</t>
    </rPh>
    <phoneticPr fontId="1"/>
  </si>
  <si>
    <t>社教班</t>
    <rPh sb="0" eb="2">
      <t>シャキョウ</t>
    </rPh>
    <rPh sb="2" eb="3">
      <t>ハン</t>
    </rPh>
    <phoneticPr fontId="1"/>
  </si>
  <si>
    <t>ふりがな</t>
    <phoneticPr fontId="1"/>
  </si>
  <si>
    <t>代表者氏名</t>
    <phoneticPr fontId="1"/>
  </si>
  <si>
    <t>B票（仮申込受付票）</t>
    <rPh sb="1" eb="2">
      <t>ヒョウ</t>
    </rPh>
    <rPh sb="3" eb="4">
      <t>カリ</t>
    </rPh>
    <rPh sb="4" eb="6">
      <t>モウシコ</t>
    </rPh>
    <rPh sb="6" eb="8">
      <t>ウケツケ</t>
    </rPh>
    <rPh sb="8" eb="9">
      <t>ヒョウ</t>
    </rPh>
    <phoneticPr fontId="1"/>
  </si>
  <si>
    <t>団体名</t>
    <phoneticPr fontId="1"/>
  </si>
  <si>
    <t>対応順</t>
    <rPh sb="0" eb="2">
      <t>タイオウ</t>
    </rPh>
    <rPh sb="2" eb="3">
      <t>ジュン</t>
    </rPh>
    <phoneticPr fontId="1"/>
  </si>
  <si>
    <t>Ａ表の確認</t>
    <rPh sb="1" eb="2">
      <t>ヒョウ</t>
    </rPh>
    <rPh sb="3" eb="5">
      <t>カクニン</t>
    </rPh>
    <phoneticPr fontId="1"/>
  </si>
  <si>
    <t>予約期日</t>
    <rPh sb="0" eb="2">
      <t>ヨヤク</t>
    </rPh>
    <rPh sb="2" eb="4">
      <t>キジツ</t>
    </rPh>
    <phoneticPr fontId="1"/>
  </si>
  <si>
    <t>伺　い</t>
    <rPh sb="0" eb="1">
      <t>ウカガ</t>
    </rPh>
    <phoneticPr fontId="1"/>
  </si>
  <si>
    <t>特記事項
及び
配慮事項</t>
    <phoneticPr fontId="1"/>
  </si>
  <si>
    <t>確認事項</t>
    <rPh sb="0" eb="2">
      <t>カクニン</t>
    </rPh>
    <rPh sb="2" eb="4">
      <t>ジコウ</t>
    </rPh>
    <phoneticPr fontId="1"/>
  </si>
  <si>
    <t>副主幹兼指導課長</t>
    <rPh sb="0" eb="3">
      <t>フクシュカン</t>
    </rPh>
    <rPh sb="3" eb="4">
      <t>ケン</t>
    </rPh>
    <rPh sb="4" eb="6">
      <t>シドウ</t>
    </rPh>
    <rPh sb="6" eb="8">
      <t>カチョウ</t>
    </rPh>
    <phoneticPr fontId="1"/>
  </si>
  <si>
    <t>資料の作成</t>
    <rPh sb="0" eb="2">
      <t>シリョウ</t>
    </rPh>
    <rPh sb="3" eb="5">
      <t>サクセイ</t>
    </rPh>
    <phoneticPr fontId="1"/>
  </si>
  <si>
    <t>下記の利用申込みについて、
利用許可申請書を受付してよろしいですか。</t>
    <rPh sb="0" eb="2">
      <t>カキ</t>
    </rPh>
    <rPh sb="3" eb="5">
      <t>リヨウ</t>
    </rPh>
    <rPh sb="5" eb="7">
      <t>モウシコ</t>
    </rPh>
    <rPh sb="14" eb="21">
      <t>リヨウキョカシンセイショ</t>
    </rPh>
    <rPh sb="22" eb="24">
      <t>ウケツケ</t>
    </rPh>
    <phoneticPr fontId="1"/>
  </si>
  <si>
    <t>合計（最大）</t>
    <rPh sb="0" eb="2">
      <t>ゴウケイ</t>
    </rPh>
    <rPh sb="3" eb="5">
      <t>サイダイ</t>
    </rPh>
    <phoneticPr fontId="1"/>
  </si>
  <si>
    <t>年</t>
    <rPh sb="0" eb="1">
      <t>ネン</t>
    </rPh>
    <phoneticPr fontId="1"/>
  </si>
  <si>
    <t>月</t>
    <rPh sb="0" eb="1">
      <t>ガツ</t>
    </rPh>
    <phoneticPr fontId="1"/>
  </si>
  <si>
    <t>団体等所在地
ご自宅住所</t>
    <rPh sb="0" eb="2">
      <t>ダンタイ</t>
    </rPh>
    <rPh sb="2" eb="3">
      <t>トウ</t>
    </rPh>
    <rPh sb="3" eb="6">
      <t>ショザイチ</t>
    </rPh>
    <phoneticPr fontId="17"/>
  </si>
  <si>
    <t>〒</t>
    <phoneticPr fontId="1"/>
  </si>
  <si>
    <t>－</t>
    <phoneticPr fontId="1"/>
  </si>
  <si>
    <t>（</t>
    <phoneticPr fontId="1"/>
  </si>
  <si>
    <t>）</t>
    <phoneticPr fontId="1"/>
  </si>
  <si>
    <t>日</t>
    <rPh sb="0" eb="1">
      <t>ニチ</t>
    </rPh>
    <phoneticPr fontId="1"/>
  </si>
  <si>
    <t>（</t>
    <phoneticPr fontId="1"/>
  </si>
  <si>
    <t>）</t>
    <phoneticPr fontId="1"/>
  </si>
  <si>
    <t>～</t>
    <phoneticPr fontId="1"/>
  </si>
  <si>
    <t>）</t>
    <phoneticPr fontId="1"/>
  </si>
  <si>
    <t>泊　数</t>
    <rPh sb="0" eb="1">
      <t>とまり</t>
    </rPh>
    <rPh sb="2" eb="3">
      <t>す</t>
    </rPh>
    <phoneticPr fontId="1" type="Hiragana"/>
  </si>
  <si>
    <t>泊</t>
    <rPh sb="0" eb="1">
      <t>ぱく</t>
    </rPh>
    <phoneticPr fontId="1" type="Hiragana"/>
  </si>
  <si>
    <t>日</t>
    <rPh sb="0" eb="1">
      <t>にち</t>
    </rPh>
    <phoneticPr fontId="1" type="Hiragana"/>
  </si>
  <si>
    <t>利用目的</t>
    <rPh sb="0" eb="2">
      <t>リヨウ</t>
    </rPh>
    <rPh sb="2" eb="4">
      <t>モクテキ</t>
    </rPh>
    <phoneticPr fontId="27"/>
  </si>
  <si>
    <t>３才未満</t>
    <rPh sb="1" eb="2">
      <t>サイ</t>
    </rPh>
    <rPh sb="2" eb="4">
      <t>ミマン</t>
    </rPh>
    <phoneticPr fontId="27"/>
  </si>
  <si>
    <t>小学生</t>
    <rPh sb="0" eb="3">
      <t>ショウガクセイ</t>
    </rPh>
    <phoneticPr fontId="27"/>
  </si>
  <si>
    <t>中学生</t>
    <rPh sb="0" eb="3">
      <t>チュウガクセイ</t>
    </rPh>
    <phoneticPr fontId="27"/>
  </si>
  <si>
    <t>高校生等</t>
    <rPh sb="0" eb="3">
      <t>コウコウセイ</t>
    </rPh>
    <rPh sb="3" eb="4">
      <t>ナド</t>
    </rPh>
    <phoneticPr fontId="27"/>
  </si>
  <si>
    <t>一　般</t>
    <rPh sb="0" eb="1">
      <t>イチ</t>
    </rPh>
    <rPh sb="2" eb="3">
      <t>ハン</t>
    </rPh>
    <phoneticPr fontId="27"/>
  </si>
  <si>
    <t>利用実績</t>
    <rPh sb="0" eb="2">
      <t>リヨウ</t>
    </rPh>
    <rPh sb="2" eb="4">
      <t>ジッセキ</t>
    </rPh>
    <phoneticPr fontId="27"/>
  </si>
  <si>
    <t>あり</t>
    <phoneticPr fontId="1" type="Hiragana"/>
  </si>
  <si>
    <t>年度</t>
    <rPh sb="0" eb="1">
      <t>ねん</t>
    </rPh>
    <rPh sb="1" eb="2">
      <t>ど</t>
    </rPh>
    <phoneticPr fontId="1" type="Hiragana"/>
  </si>
  <si>
    <t>予約期日</t>
    <rPh sb="0" eb="2">
      <t>ヨヤク</t>
    </rPh>
    <rPh sb="2" eb="4">
      <t>キジツ</t>
    </rPh>
    <phoneticPr fontId="17"/>
  </si>
  <si>
    <t>利用人数</t>
    <rPh sb="0" eb="2">
      <t>リヨウ</t>
    </rPh>
    <rPh sb="2" eb="4">
      <t>ニンズウ</t>
    </rPh>
    <phoneticPr fontId="17"/>
  </si>
  <si>
    <t>３才以上
学齢前</t>
    <rPh sb="1" eb="2">
      <t>サイ</t>
    </rPh>
    <rPh sb="2" eb="4">
      <t>イジョウ</t>
    </rPh>
    <rPh sb="5" eb="7">
      <t>ガクレイ</t>
    </rPh>
    <rPh sb="7" eb="8">
      <t>マエ</t>
    </rPh>
    <phoneticPr fontId="27"/>
  </si>
  <si>
    <t>なし</t>
    <phoneticPr fontId="1" type="Hiragana"/>
  </si>
  <si>
    <t>前回のご利用は
いつですか？</t>
    <rPh sb="0" eb="2">
      <t>ぜんかい</t>
    </rPh>
    <rPh sb="4" eb="6">
      <t>りよう</t>
    </rPh>
    <phoneticPr fontId="1" type="Hiragana"/>
  </si>
  <si>
    <t>⚠</t>
    <phoneticPr fontId="17"/>
  </si>
  <si>
    <t>⚠</t>
    <phoneticPr fontId="17"/>
  </si>
  <si>
    <t>親睦</t>
    <rPh sb="0" eb="2">
      <t>しんぼく</t>
    </rPh>
    <phoneticPr fontId="1" type="Hiragana"/>
  </si>
  <si>
    <r>
      <rPr>
        <b/>
        <sz val="11"/>
        <color rgb="FFFF0000"/>
        <rFont val="HG丸ｺﾞｼｯｸM-PRO"/>
        <family val="3"/>
        <charset val="128"/>
      </rPr>
      <t xml:space="preserve"> 電話で施設へのご確認（利用人数・施設や希望の部屋の空き状況等）</t>
    </r>
    <r>
      <rPr>
        <b/>
        <sz val="11"/>
        <color theme="1"/>
        <rFont val="HG丸ｺﾞｼｯｸM-PRO"/>
        <family val="3"/>
        <charset val="128"/>
      </rPr>
      <t>は、お済みですか？
 電話確認のないお申込みは、以下をご入力いただいても受理されません。</t>
    </r>
    <rPh sb="1" eb="3">
      <t>デンワ</t>
    </rPh>
    <rPh sb="4" eb="6">
      <t>シセツ</t>
    </rPh>
    <rPh sb="9" eb="11">
      <t>カクニン</t>
    </rPh>
    <rPh sb="35" eb="36">
      <t>ス</t>
    </rPh>
    <rPh sb="43" eb="45">
      <t>デンワ</t>
    </rPh>
    <rPh sb="45" eb="47">
      <t>カクニン</t>
    </rPh>
    <rPh sb="51" eb="52">
      <t>モウ</t>
    </rPh>
    <rPh sb="52" eb="53">
      <t>コ</t>
    </rPh>
    <rPh sb="56" eb="58">
      <t>イカ</t>
    </rPh>
    <rPh sb="60" eb="62">
      <t>ニュウリョク</t>
    </rPh>
    <rPh sb="68" eb="70">
      <t>ジュリ</t>
    </rPh>
    <phoneticPr fontId="1"/>
  </si>
  <si>
    <t>利用希望施設</t>
    <rPh sb="0" eb="2">
      <t>リヨウ</t>
    </rPh>
    <rPh sb="2" eb="4">
      <t>キボウ</t>
    </rPh>
    <rPh sb="4" eb="6">
      <t>シセツ</t>
    </rPh>
    <phoneticPr fontId="27"/>
  </si>
  <si>
    <t>団体の性格</t>
    <rPh sb="0" eb="2">
      <t>ダンタイ</t>
    </rPh>
    <rPh sb="3" eb="5">
      <t>セイカク</t>
    </rPh>
    <phoneticPr fontId="27"/>
  </si>
  <si>
    <t>合宿 （種目名</t>
    <rPh sb="4" eb="6">
      <t>しゅもく</t>
    </rPh>
    <rPh sb="6" eb="7">
      <t>めい</t>
    </rPh>
    <phoneticPr fontId="1" type="Hiragana"/>
  </si>
  <si>
    <t>）</t>
    <phoneticPr fontId="1" type="Hiragana"/>
  </si>
  <si>
    <t>体験活動</t>
    <phoneticPr fontId="1" type="Hiragana"/>
  </si>
  <si>
    <t>その他 （</t>
    <phoneticPr fontId="1" type="Hiragana"/>
  </si>
  <si>
    <t>スポーツ館</t>
    <phoneticPr fontId="1" type="Hiragana"/>
  </si>
  <si>
    <t>スポーツ広場</t>
    <phoneticPr fontId="1" type="Hiragana"/>
  </si>
  <si>
    <t>野外調理場</t>
    <phoneticPr fontId="1" type="Hiragana"/>
  </si>
  <si>
    <t>プール</t>
    <phoneticPr fontId="1" type="Hiragana"/>
  </si>
  <si>
    <t>団体</t>
    <rPh sb="0" eb="2">
      <t>だんたい</t>
    </rPh>
    <phoneticPr fontId="1" type="Hiragana"/>
  </si>
  <si>
    <t>家族</t>
    <rPh sb="0" eb="2">
      <t>かぞく</t>
    </rPh>
    <phoneticPr fontId="1" type="Hiragana"/>
  </si>
  <si>
    <t>グループ</t>
    <phoneticPr fontId="1" type="Hiragana"/>
  </si>
  <si>
    <t>学校</t>
    <rPh sb="0" eb="2">
      <t>がっこう</t>
    </rPh>
    <phoneticPr fontId="1" type="Hiragana"/>
  </si>
  <si>
    <t>代表者氏名</t>
    <rPh sb="0" eb="3">
      <t>ダイヒョウシャ</t>
    </rPh>
    <rPh sb="3" eb="5">
      <t>シメイ</t>
    </rPh>
    <phoneticPr fontId="17"/>
  </si>
  <si>
    <t>連絡責任者
氏名</t>
    <rPh sb="0" eb="2">
      <t>レンラク</t>
    </rPh>
    <rPh sb="2" eb="5">
      <t>セキニンシャ</t>
    </rPh>
    <rPh sb="6" eb="8">
      <t>シメイ</t>
    </rPh>
    <phoneticPr fontId="17"/>
  </si>
  <si>
    <t>連絡先</t>
    <rPh sb="0" eb="3">
      <t>れんらくさき</t>
    </rPh>
    <phoneticPr fontId="1" type="Hiragana"/>
  </si>
  <si>
    <t>県</t>
    <rPh sb="0" eb="1">
      <t>けん</t>
    </rPh>
    <phoneticPr fontId="1" type="Hiragana"/>
  </si>
  <si>
    <r>
      <t xml:space="preserve"> ご家族、グループでのご利用</t>
    </r>
    <r>
      <rPr>
        <b/>
        <sz val="11"/>
        <rFont val="HG丸ｺﾞｼｯｸM-PRO"/>
        <family val="3"/>
        <charset val="128"/>
      </rPr>
      <t>は、時間ごとに決められたものの中から活動を選んでいただく</t>
    </r>
    <r>
      <rPr>
        <b/>
        <sz val="11"/>
        <color rgb="FFFF0000"/>
        <rFont val="HG丸ｺﾞｼｯｸM-PRO"/>
        <family val="3"/>
        <charset val="128"/>
      </rPr>
      <t xml:space="preserve">
 選択制での計画</t>
    </r>
    <r>
      <rPr>
        <b/>
        <sz val="11"/>
        <rFont val="HG丸ｺﾞｼｯｸM-PRO"/>
        <family val="3"/>
        <charset val="128"/>
      </rPr>
      <t>となります。ご了承いただけますか？</t>
    </r>
    <rPh sb="2" eb="4">
      <t>かぞく</t>
    </rPh>
    <rPh sb="12" eb="14">
      <t>りよう</t>
    </rPh>
    <rPh sb="16" eb="18">
      <t>じかん</t>
    </rPh>
    <rPh sb="21" eb="22">
      <t>き</t>
    </rPh>
    <rPh sb="29" eb="30">
      <t>なか</t>
    </rPh>
    <rPh sb="32" eb="34">
      <t>かつどう</t>
    </rPh>
    <rPh sb="35" eb="36">
      <t>えら</t>
    </rPh>
    <rPh sb="44" eb="47">
      <t>せんたくせい</t>
    </rPh>
    <rPh sb="49" eb="51">
      <t>けいかく</t>
    </rPh>
    <rPh sb="58" eb="60">
      <t>りょうしょう</t>
    </rPh>
    <phoneticPr fontId="1" type="Hiragana"/>
  </si>
  <si>
    <r>
      <t xml:space="preserve"> </t>
    </r>
    <r>
      <rPr>
        <b/>
        <sz val="10"/>
        <color rgb="FFFF0000"/>
        <rFont val="BIZ UDPゴシック"/>
        <family val="3"/>
        <charset val="128"/>
      </rPr>
      <t>※</t>
    </r>
    <r>
      <rPr>
        <sz val="10"/>
        <color theme="1"/>
        <rFont val="BIZ UDPゴシック"/>
        <family val="3"/>
        <charset val="128"/>
      </rPr>
      <t xml:space="preserve"> 該当する利用者がいない欄には
　　 “０（ゼロ）"を入力してください。</t>
    </r>
    <rPh sb="3" eb="5">
      <t>がいとう</t>
    </rPh>
    <rPh sb="7" eb="9">
      <t>りよう</t>
    </rPh>
    <rPh sb="9" eb="10">
      <t>しゃ</t>
    </rPh>
    <rPh sb="14" eb="15">
      <t>らん</t>
    </rPh>
    <rPh sb="29" eb="31">
      <t>にゅうりょく</t>
    </rPh>
    <phoneticPr fontId="1" type="Hiragana"/>
  </si>
  <si>
    <r>
      <t>　</t>
    </r>
    <r>
      <rPr>
        <b/>
        <sz val="11"/>
        <color theme="1"/>
        <rFont val="BIZ UDPゴシック"/>
        <family val="3"/>
        <charset val="128"/>
      </rPr>
      <t>↑</t>
    </r>
    <r>
      <rPr>
        <sz val="10"/>
        <color theme="1"/>
        <rFont val="BIZ UDPゴシック"/>
        <family val="3"/>
        <charset val="128"/>
      </rPr>
      <t xml:space="preserve"> </t>
    </r>
    <r>
      <rPr>
        <b/>
        <sz val="10"/>
        <color rgb="FFFF0000"/>
        <rFont val="BIZ UDPゴシック"/>
        <family val="3"/>
        <charset val="128"/>
      </rPr>
      <t>※</t>
    </r>
    <r>
      <rPr>
        <sz val="10"/>
        <color theme="1"/>
        <rFont val="BIZ UDPゴシック"/>
        <family val="3"/>
        <charset val="128"/>
      </rPr>
      <t xml:space="preserve"> 入力前から“○"の表示がある場合は、入力する必要はありません。</t>
    </r>
    <rPh sb="5" eb="7">
      <t>にゅうりょく</t>
    </rPh>
    <rPh sb="7" eb="8">
      <t>まえ</t>
    </rPh>
    <rPh sb="14" eb="16">
      <t>ひょうじ</t>
    </rPh>
    <rPh sb="19" eb="21">
      <t>ばあい</t>
    </rPh>
    <rPh sb="23" eb="25">
      <t>にゅうりょく</t>
    </rPh>
    <rPh sb="27" eb="29">
      <t>ひつよう</t>
    </rPh>
    <phoneticPr fontId="1" type="Hiragana"/>
  </si>
  <si>
    <r>
      <rPr>
        <b/>
        <sz val="11"/>
        <color rgb="FFFF0000"/>
        <rFont val="HG丸ｺﾞｼｯｸM-PRO"/>
        <family val="3"/>
        <charset val="128"/>
      </rPr>
      <t xml:space="preserve"> スポーツ館、スポーツ広場、プール</t>
    </r>
    <r>
      <rPr>
        <b/>
        <sz val="11"/>
        <rFont val="HG丸ｺﾞｼｯｸM-PRO"/>
        <family val="3"/>
        <charset val="128"/>
      </rPr>
      <t>の利用を希望される場合、確約されるのは</t>
    </r>
    <r>
      <rPr>
        <b/>
        <sz val="11"/>
        <color rgb="FFFF0000"/>
        <rFont val="HG丸ｺﾞｼｯｸM-PRO"/>
        <family val="3"/>
        <charset val="128"/>
      </rPr>
      <t>半面</t>
    </r>
    <r>
      <rPr>
        <b/>
        <sz val="11"/>
        <rFont val="HG丸ｺﾞｼｯｸM-PRO"/>
        <family val="3"/>
        <charset val="128"/>
      </rPr>
      <t>です。
 当日、他の利用がなければ全面お使いいただける場合もあります。ご了承いただけますか？</t>
    </r>
    <rPh sb="5" eb="6">
      <t>かん</t>
    </rPh>
    <rPh sb="11" eb="13">
      <t>ひろば</t>
    </rPh>
    <rPh sb="18" eb="20">
      <t>りよう</t>
    </rPh>
    <rPh sb="21" eb="23">
      <t>きぼう</t>
    </rPh>
    <rPh sb="26" eb="28">
      <t>ばあい</t>
    </rPh>
    <rPh sb="29" eb="31">
      <t>かくやく</t>
    </rPh>
    <rPh sb="36" eb="38">
      <t>はんめん</t>
    </rPh>
    <rPh sb="43" eb="45">
      <t>とうじつ</t>
    </rPh>
    <rPh sb="46" eb="47">
      <t>ほか</t>
    </rPh>
    <rPh sb="48" eb="50">
      <t>りよう</t>
    </rPh>
    <rPh sb="55" eb="57">
      <t>ぜんめん</t>
    </rPh>
    <rPh sb="58" eb="59">
      <t>つか</t>
    </rPh>
    <rPh sb="65" eb="67">
      <t>ばあい</t>
    </rPh>
    <rPh sb="74" eb="76">
      <t>りょうしょう</t>
    </rPh>
    <phoneticPr fontId="1" type="Hiragana"/>
  </si>
  <si>
    <r>
      <t xml:space="preserve"> 各種書類の</t>
    </r>
    <r>
      <rPr>
        <b/>
        <sz val="11"/>
        <color rgb="FFFF0000"/>
        <rFont val="HG丸ｺﾞｼｯｸM-PRO"/>
        <family val="3"/>
        <charset val="128"/>
      </rPr>
      <t>提出期限</t>
    </r>
    <r>
      <rPr>
        <b/>
        <sz val="11"/>
        <rFont val="HG丸ｺﾞｼｯｸM-PRO"/>
        <family val="3"/>
        <charset val="128"/>
      </rPr>
      <t>は、利用日当日の</t>
    </r>
    <r>
      <rPr>
        <b/>
        <sz val="11"/>
        <color rgb="FFFF0000"/>
        <rFont val="HG丸ｺﾞｼｯｸM-PRO"/>
        <family val="3"/>
        <charset val="128"/>
      </rPr>
      <t>６週間前まで厳守</t>
    </r>
    <r>
      <rPr>
        <b/>
        <sz val="11"/>
        <rFont val="HG丸ｺﾞｼｯｸM-PRO"/>
        <family val="3"/>
        <charset val="128"/>
      </rPr>
      <t>となります。</t>
    </r>
    <r>
      <rPr>
        <b/>
        <sz val="11"/>
        <color rgb="FFFF0000"/>
        <rFont val="HG丸ｺﾞｼｯｸM-PRO"/>
        <family val="3"/>
        <charset val="128"/>
      </rPr>
      <t/>
    </r>
    <rPh sb="1" eb="3">
      <t>かくしゅ</t>
    </rPh>
    <rPh sb="3" eb="5">
      <t>しょるい</t>
    </rPh>
    <rPh sb="6" eb="8">
      <t>ていしゅつ</t>
    </rPh>
    <rPh sb="8" eb="10">
      <t>きげん</t>
    </rPh>
    <rPh sb="12" eb="15">
      <t>りようび</t>
    </rPh>
    <rPh sb="15" eb="17">
      <t>とうじつ</t>
    </rPh>
    <rPh sb="19" eb="21">
      <t>しゅうかん</t>
    </rPh>
    <rPh sb="21" eb="22">
      <t>まえ</t>
    </rPh>
    <rPh sb="24" eb="26">
      <t>げんしゅ</t>
    </rPh>
    <phoneticPr fontId="1" type="Hiragana"/>
  </si>
  <si>
    <t>● 仮申込受付表 入力ページ ●</t>
    <rPh sb="2" eb="3">
      <t>かり</t>
    </rPh>
    <rPh sb="3" eb="4">
      <t>もう</t>
    </rPh>
    <rPh sb="4" eb="5">
      <t>こ</t>
    </rPh>
    <rPh sb="5" eb="7">
      <t>うけつけ</t>
    </rPh>
    <rPh sb="7" eb="8">
      <t>ひょう</t>
    </rPh>
    <rPh sb="9" eb="11">
      <t>にゅうりょく</t>
    </rPh>
    <phoneticPr fontId="1" type="Hiragana"/>
  </si>
  <si>
    <r>
      <t>↓『</t>
    </r>
    <r>
      <rPr>
        <sz val="13"/>
        <color rgb="FFFF0000"/>
        <rFont val="HGS創英角ｺﾞｼｯｸUB"/>
        <family val="3"/>
        <charset val="128"/>
      </rPr>
      <t>不備</t>
    </r>
    <r>
      <rPr>
        <sz val="13"/>
        <color theme="1"/>
        <rFont val="HGS創英角ｺﾞｼｯｸUB"/>
        <family val="3"/>
        <charset val="128"/>
      </rPr>
      <t>』が１つでも表示されている場合は</t>
    </r>
    <r>
      <rPr>
        <sz val="13"/>
        <color rgb="FFFF0000"/>
        <rFont val="HGS創英角ｺﾞｼｯｸUB"/>
        <family val="3"/>
        <charset val="128"/>
      </rPr>
      <t>書類をお受けできません</t>
    </r>
    <r>
      <rPr>
        <sz val="13"/>
        <color theme="1"/>
        <rFont val="HGS創英角ｺﾞｼｯｸUB"/>
        <family val="3"/>
        <charset val="128"/>
      </rPr>
      <t>。
    お困りの際は施設までご連絡ください。   （☎ ０２９１－３７－４００４）</t>
    </r>
    <rPh sb="2" eb="4">
      <t>フビ</t>
    </rPh>
    <rPh sb="10" eb="12">
      <t>ヒョウジ</t>
    </rPh>
    <rPh sb="17" eb="19">
      <t>バアイ</t>
    </rPh>
    <rPh sb="20" eb="22">
      <t>ショルイ</t>
    </rPh>
    <rPh sb="24" eb="25">
      <t>ウ</t>
    </rPh>
    <rPh sb="38" eb="39">
      <t>コマ</t>
    </rPh>
    <rPh sb="41" eb="42">
      <t>サイ</t>
    </rPh>
    <rPh sb="43" eb="45">
      <t>シセツ</t>
    </rPh>
    <rPh sb="48" eb="50">
      <t>レンラク</t>
    </rPh>
    <phoneticPr fontId="1"/>
  </si>
  <si>
    <t>までにご連絡ください。</t>
    <rPh sb="4" eb="6">
      <t>れんらく</t>
    </rPh>
    <phoneticPr fontId="1" type="Hiragana"/>
  </si>
  <si>
    <t>までに提出がない場合はキャンセルとさせていただきます。</t>
    <rPh sb="3" eb="5">
      <t>ていしゅつ</t>
    </rPh>
    <rPh sb="8" eb="10">
      <t>ばあい</t>
    </rPh>
    <phoneticPr fontId="1" type="Hiragana"/>
  </si>
  <si>
    <r>
      <t>合計
(</t>
    </r>
    <r>
      <rPr>
        <b/>
        <sz val="9"/>
        <color theme="1"/>
        <rFont val="HG丸ｺﾞｼｯｸM-PRO"/>
        <family val="3"/>
        <charset val="128"/>
      </rPr>
      <t>最大人数)</t>
    </r>
    <rPh sb="0" eb="2">
      <t>ゴウケイ</t>
    </rPh>
    <rPh sb="1" eb="2">
      <t>ケイ</t>
    </rPh>
    <rPh sb="4" eb="6">
      <t>サイダイ</t>
    </rPh>
    <rPh sb="6" eb="8">
      <t>ニンズウ</t>
    </rPh>
    <phoneticPr fontId="27"/>
  </si>
  <si>
    <r>
      <t>　</t>
    </r>
    <r>
      <rPr>
        <b/>
        <sz val="11"/>
        <color theme="1"/>
        <rFont val="BIZ UDPゴシック"/>
        <family val="3"/>
        <charset val="128"/>
      </rPr>
      <t>↓</t>
    </r>
    <r>
      <rPr>
        <sz val="10"/>
        <color theme="1"/>
        <rFont val="BIZ UDPゴシック"/>
        <family val="3"/>
        <charset val="128"/>
      </rPr>
      <t xml:space="preserve"> </t>
    </r>
    <r>
      <rPr>
        <b/>
        <sz val="10"/>
        <color rgb="FFFF0000"/>
        <rFont val="BIZ UDPゴシック"/>
        <family val="3"/>
        <charset val="128"/>
      </rPr>
      <t>※</t>
    </r>
    <r>
      <rPr>
        <sz val="10"/>
        <color theme="1"/>
        <rFont val="BIZ UDPゴシック"/>
        <family val="3"/>
        <charset val="128"/>
      </rPr>
      <t xml:space="preserve"> 施設に伝えておきたいことなどございましたら入力してください。</t>
    </r>
    <rPh sb="5" eb="7">
      <t>しせつ</t>
    </rPh>
    <rPh sb="8" eb="9">
      <t>つた</t>
    </rPh>
    <rPh sb="26" eb="28">
      <t>にゅうりょく</t>
    </rPh>
    <phoneticPr fontId="1" type="Hiragana"/>
  </si>
  <si>
    <t>月</t>
    <phoneticPr fontId="1"/>
  </si>
  <si>
    <t>日</t>
    <phoneticPr fontId="1"/>
  </si>
  <si>
    <t>時</t>
    <phoneticPr fontId="1"/>
  </si>
  <si>
    <t>分</t>
    <phoneticPr fontId="1"/>
  </si>
  <si>
    <t>記録者名</t>
    <phoneticPr fontId="1"/>
  </si>
  <si>
    <t>（</t>
    <phoneticPr fontId="1"/>
  </si>
  <si>
    <t>年度</t>
    <phoneticPr fontId="1"/>
  </si>
  <si>
    <t>】</t>
    <phoneticPr fontId="1"/>
  </si>
  <si>
    <t>【</t>
    <phoneticPr fontId="1"/>
  </si>
  <si>
    <t>年</t>
    <rPh sb="0" eb="1">
      <t>ネン</t>
    </rPh>
    <phoneticPr fontId="1"/>
  </si>
  <si>
    <t>月</t>
    <rPh sb="0" eb="1">
      <t>ガツ</t>
    </rPh>
    <phoneticPr fontId="1"/>
  </si>
  <si>
    <t>日</t>
    <phoneticPr fontId="1"/>
  </si>
  <si>
    <t>年</t>
    <phoneticPr fontId="1"/>
  </si>
  <si>
    <t>）</t>
    <phoneticPr fontId="1"/>
  </si>
  <si>
    <t xml:space="preserve">有 </t>
    <phoneticPr fontId="1"/>
  </si>
  <si>
    <t>・</t>
    <phoneticPr fontId="1"/>
  </si>
  <si>
    <t>無</t>
    <rPh sb="0" eb="1">
      <t>ナ</t>
    </rPh>
    <phoneticPr fontId="1"/>
  </si>
  <si>
    <t>（</t>
    <phoneticPr fontId="1"/>
  </si>
  <si>
    <t>）</t>
    <phoneticPr fontId="1"/>
  </si>
  <si>
    <t>～</t>
    <phoneticPr fontId="1"/>
  </si>
  <si>
    <t>日</t>
    <phoneticPr fontId="1"/>
  </si>
  <si>
    <t>泊</t>
    <rPh sb="0" eb="1">
      <t>ハク</t>
    </rPh>
    <phoneticPr fontId="1"/>
  </si>
  <si>
    <t>】</t>
    <phoneticPr fontId="1"/>
  </si>
  <si>
    <t xml:space="preserve"> スポーツ館</t>
    <phoneticPr fontId="1"/>
  </si>
  <si>
    <t xml:space="preserve"> スポーツ広場</t>
    <rPh sb="5" eb="7">
      <t>ヒロバ</t>
    </rPh>
    <phoneticPr fontId="1"/>
  </si>
  <si>
    <t xml:space="preserve"> 野外調理場</t>
    <rPh sb="1" eb="3">
      <t>ヤガイ</t>
    </rPh>
    <rPh sb="3" eb="5">
      <t>チョウリ</t>
    </rPh>
    <rPh sb="5" eb="6">
      <t>ジョウ</t>
    </rPh>
    <phoneticPr fontId="1"/>
  </si>
  <si>
    <t xml:space="preserve"> プール</t>
    <phoneticPr fontId="1"/>
  </si>
  <si>
    <t xml:space="preserve"> その他 【</t>
    <rPh sb="3" eb="4">
      <t>タ</t>
    </rPh>
    <phoneticPr fontId="1"/>
  </si>
  <si>
    <t xml:space="preserve"> 親睦</t>
    <phoneticPr fontId="1"/>
  </si>
  <si>
    <t xml:space="preserve"> 合宿 【種目名</t>
    <phoneticPr fontId="1"/>
  </si>
  <si>
    <t xml:space="preserve"> 体験活動</t>
    <rPh sb="1" eb="3">
      <t>タイケン</t>
    </rPh>
    <rPh sb="3" eb="5">
      <t>カツドウ</t>
    </rPh>
    <phoneticPr fontId="1"/>
  </si>
  <si>
    <t xml:space="preserve"> 団体</t>
    <rPh sb="1" eb="3">
      <t>ダンタイ</t>
    </rPh>
    <phoneticPr fontId="1"/>
  </si>
  <si>
    <t xml:space="preserve"> 家族</t>
    <rPh sb="1" eb="3">
      <t>カゾク</t>
    </rPh>
    <phoneticPr fontId="1"/>
  </si>
  <si>
    <t xml:space="preserve"> グループ</t>
    <phoneticPr fontId="1"/>
  </si>
  <si>
    <t xml:space="preserve"> 学校</t>
    <rPh sb="1" eb="3">
      <t>ガッコウ</t>
    </rPh>
    <phoneticPr fontId="1"/>
  </si>
  <si>
    <t>〈受入団体確認欄〉</t>
    <rPh sb="1" eb="3">
      <t>ウケイレ</t>
    </rPh>
    <rPh sb="3" eb="5">
      <t>ダンタイ</t>
    </rPh>
    <rPh sb="5" eb="7">
      <t>カクニン</t>
    </rPh>
    <rPh sb="7" eb="8">
      <t>ラン</t>
    </rPh>
    <phoneticPr fontId="1"/>
  </si>
  <si>
    <t>年</t>
    <phoneticPr fontId="1"/>
  </si>
  <si>
    <t>月</t>
    <phoneticPr fontId="1"/>
  </si>
  <si>
    <t>日</t>
    <phoneticPr fontId="1"/>
  </si>
  <si>
    <t>担当</t>
    <phoneticPr fontId="1"/>
  </si>
  <si>
    <t>印</t>
    <phoneticPr fontId="1"/>
  </si>
  <si>
    <t>（</t>
    <phoneticPr fontId="1"/>
  </si>
  <si>
    <t>）</t>
    <phoneticPr fontId="1"/>
  </si>
  <si>
    <t>⑯</t>
    <phoneticPr fontId="1"/>
  </si>
  <si>
    <t>提出の〆切日</t>
    <rPh sb="0" eb="2">
      <t>テイシュツ</t>
    </rPh>
    <phoneticPr fontId="1"/>
  </si>
  <si>
    <t>→</t>
    <phoneticPr fontId="1"/>
  </si>
  <si>
    <r>
      <t xml:space="preserve"> </t>
    </r>
    <r>
      <rPr>
        <b/>
        <sz val="11"/>
        <rFont val="HG丸ｺﾞｼｯｸM-PRO"/>
        <family val="3"/>
        <charset val="128"/>
      </rPr>
      <t>当施設は、『青少年教育施設』です。</t>
    </r>
    <r>
      <rPr>
        <b/>
        <sz val="11"/>
        <color rgb="FFFF0000"/>
        <rFont val="HG丸ｺﾞｼｯｸM-PRO"/>
        <family val="3"/>
        <charset val="128"/>
      </rPr>
      <t>ホテルではありません</t>
    </r>
    <r>
      <rPr>
        <b/>
        <sz val="11"/>
        <rFont val="HG丸ｺﾞｼｯｸM-PRO"/>
        <family val="3"/>
        <charset val="128"/>
      </rPr>
      <t>ので、</t>
    </r>
    <r>
      <rPr>
        <b/>
        <sz val="11"/>
        <color rgb="FFFF0000"/>
        <rFont val="HG丸ｺﾞｼｯｸM-PRO"/>
        <family val="3"/>
        <charset val="128"/>
      </rPr>
      <t>自分の事は自分で行い、
 事前にご提出いただいた計画どおりにお過ごしください</t>
    </r>
    <r>
      <rPr>
        <b/>
        <sz val="11"/>
        <rFont val="HG丸ｺﾞｼｯｸM-PRO"/>
        <family val="3"/>
        <charset val="128"/>
      </rPr>
      <t>。また、警備の関係上、</t>
    </r>
    <r>
      <rPr>
        <b/>
        <sz val="11"/>
        <color rgb="FFFF0000"/>
        <rFont val="HG丸ｺﾞｼｯｸM-PRO"/>
        <family val="3"/>
        <charset val="128"/>
      </rPr>
      <t>入所した後
 は、退所時間まで、買い物等での自由な出入りはできません</t>
    </r>
    <r>
      <rPr>
        <b/>
        <sz val="11"/>
        <rFont val="HG丸ｺﾞｼｯｸM-PRO"/>
        <family val="3"/>
        <charset val="128"/>
      </rPr>
      <t>。ご了承いただけますか？</t>
    </r>
    <rPh sb="1" eb="2">
      <t>トウ</t>
    </rPh>
    <rPh sb="2" eb="4">
      <t>シセツ</t>
    </rPh>
    <rPh sb="7" eb="10">
      <t>セイショウネン</t>
    </rPh>
    <rPh sb="10" eb="12">
      <t>キョウイク</t>
    </rPh>
    <rPh sb="12" eb="14">
      <t>シセツ</t>
    </rPh>
    <rPh sb="31" eb="33">
      <t>ジブン</t>
    </rPh>
    <rPh sb="34" eb="35">
      <t>コト</t>
    </rPh>
    <rPh sb="36" eb="38">
      <t>ジブン</t>
    </rPh>
    <rPh sb="39" eb="40">
      <t>オコナ</t>
    </rPh>
    <rPh sb="44" eb="46">
      <t>ジゼン</t>
    </rPh>
    <rPh sb="48" eb="50">
      <t>テイシュツ</t>
    </rPh>
    <rPh sb="55" eb="57">
      <t>ケイカク</t>
    </rPh>
    <rPh sb="62" eb="63">
      <t>ス</t>
    </rPh>
    <rPh sb="73" eb="75">
      <t>ケイビ</t>
    </rPh>
    <rPh sb="76" eb="79">
      <t>カンケイジョウ</t>
    </rPh>
    <rPh sb="80" eb="82">
      <t>ニュウショ</t>
    </rPh>
    <rPh sb="84" eb="85">
      <t>アト</t>
    </rPh>
    <rPh sb="89" eb="91">
      <t>タイショ</t>
    </rPh>
    <rPh sb="91" eb="93">
      <t>ジカン</t>
    </rPh>
    <rPh sb="96" eb="97">
      <t>カ</t>
    </rPh>
    <rPh sb="98" eb="99">
      <t>モノ</t>
    </rPh>
    <rPh sb="99" eb="100">
      <t>トウ</t>
    </rPh>
    <rPh sb="102" eb="104">
      <t>ジユウ</t>
    </rPh>
    <rPh sb="105" eb="107">
      <t>デイ</t>
    </rPh>
    <rPh sb="106" eb="107">
      <t>イ</t>
    </rPh>
    <rPh sb="116" eb="118">
      <t>リョウショウ</t>
    </rPh>
    <phoneticPr fontId="1"/>
  </si>
  <si>
    <r>
      <t xml:space="preserve"> </t>
    </r>
    <r>
      <rPr>
        <b/>
        <sz val="10"/>
        <color rgb="FFFF0000"/>
        <rFont val="BIZ UDPゴシック"/>
        <family val="3"/>
        <charset val="128"/>
      </rPr>
      <t>※</t>
    </r>
    <r>
      <rPr>
        <sz val="10"/>
        <color theme="1"/>
        <rFont val="BIZ UDPゴシック"/>
        <family val="3"/>
        <charset val="128"/>
      </rPr>
      <t xml:space="preserve"> “ふりがな”は、色付き部分の入力により
　　 自動で入力されますが、うまく表示され
　　 ない場合は手打ちで入力してください。</t>
    </r>
    <rPh sb="11" eb="13">
      <t>いろつ</t>
    </rPh>
    <rPh sb="14" eb="16">
      <t>ぶぶん</t>
    </rPh>
    <rPh sb="17" eb="19">
      <t>にゅうりょく</t>
    </rPh>
    <rPh sb="26" eb="28">
      <t>じどう</t>
    </rPh>
    <rPh sb="29" eb="31">
      <t>にゅうりょく</t>
    </rPh>
    <rPh sb="40" eb="42">
      <t>ひょうじ</t>
    </rPh>
    <rPh sb="50" eb="52">
      <t>ばあい</t>
    </rPh>
    <rPh sb="53" eb="55">
      <t>てう</t>
    </rPh>
    <rPh sb="57" eb="59">
      <t>にゅうりょく</t>
    </rPh>
    <phoneticPr fontId="1" type="Hiragana"/>
  </si>
  <si>
    <r>
      <t xml:space="preserve"> </t>
    </r>
    <r>
      <rPr>
        <b/>
        <sz val="10"/>
        <color rgb="FFFF0000"/>
        <rFont val="BIZ UDPゴシック"/>
        <family val="3"/>
        <charset val="128"/>
      </rPr>
      <t>※</t>
    </r>
    <r>
      <rPr>
        <sz val="10"/>
        <color theme="1"/>
        <rFont val="BIZ UDPゴシック"/>
        <family val="3"/>
        <charset val="128"/>
      </rPr>
      <t xml:space="preserve"> 都・道・府のご住所の場合は、
　　 “県”の部分を変更をしてください。</t>
    </r>
    <rPh sb="3" eb="4">
      <t>と</t>
    </rPh>
    <rPh sb="5" eb="6">
      <t>どう</t>
    </rPh>
    <rPh sb="7" eb="8">
      <t>ふ</t>
    </rPh>
    <rPh sb="10" eb="12">
      <t>じゅうしょ</t>
    </rPh>
    <rPh sb="13" eb="15">
      <t>ばあい</t>
    </rPh>
    <rPh sb="22" eb="23">
      <t>けん</t>
    </rPh>
    <rPh sb="25" eb="27">
      <t>ぶぶん</t>
    </rPh>
    <rPh sb="28" eb="30">
      <t>へんこう</t>
    </rPh>
    <phoneticPr fontId="1" type="Hiragana"/>
  </si>
  <si>
    <t>〈家族・グループ〉　活動選択制について了承済</t>
    <rPh sb="1" eb="3">
      <t>カゾク</t>
    </rPh>
    <rPh sb="10" eb="12">
      <t>カツドウ</t>
    </rPh>
    <rPh sb="12" eb="15">
      <t>センタクセイ</t>
    </rPh>
    <rPh sb="19" eb="21">
      <t>リョウショウ</t>
    </rPh>
    <rPh sb="21" eb="22">
      <t>ス</t>
    </rPh>
    <phoneticPr fontId="1"/>
  </si>
  <si>
    <t>〈全ての利用団体〉　青少年教育施設であることについて了承済</t>
    <rPh sb="1" eb="2">
      <t>ゼン</t>
    </rPh>
    <rPh sb="4" eb="5">
      <t>リ</t>
    </rPh>
    <rPh sb="5" eb="6">
      <t>ヨウ</t>
    </rPh>
    <rPh sb="6" eb="7">
      <t>ダン</t>
    </rPh>
    <rPh sb="7" eb="8">
      <t>カラダ</t>
    </rPh>
    <rPh sb="10" eb="13">
      <t>セイショウネン</t>
    </rPh>
    <rPh sb="13" eb="15">
      <t>キョウイク</t>
    </rPh>
    <rPh sb="15" eb="17">
      <t>シセツ</t>
    </rPh>
    <rPh sb="26" eb="29">
      <t>リョウショウズ</t>
    </rPh>
    <phoneticPr fontId="1"/>
  </si>
  <si>
    <t xml:space="preserve"> ※見込み人数は、最大人数を記入。（部屋割りの都合上、利用日１ヶ月前に人数を確定）</t>
    <rPh sb="2" eb="4">
      <t>ミコ</t>
    </rPh>
    <rPh sb="5" eb="7">
      <t>ニンズウ</t>
    </rPh>
    <rPh sb="9" eb="11">
      <t>サイダイ</t>
    </rPh>
    <rPh sb="11" eb="13">
      <t>ニンズウ</t>
    </rPh>
    <rPh sb="14" eb="16">
      <t>キニュウ</t>
    </rPh>
    <rPh sb="18" eb="21">
      <t>ヘヤワ</t>
    </rPh>
    <rPh sb="23" eb="26">
      <t>ツゴウジョウ</t>
    </rPh>
    <rPh sb="27" eb="30">
      <t>リヨウビ</t>
    </rPh>
    <rPh sb="32" eb="33">
      <t>ゲツ</t>
    </rPh>
    <rPh sb="33" eb="34">
      <t>マエ</t>
    </rPh>
    <rPh sb="35" eb="37">
      <t>ニンズウ</t>
    </rPh>
    <rPh sb="38" eb="40">
      <t>カクテイ</t>
    </rPh>
    <phoneticPr fontId="1"/>
  </si>
  <si>
    <t xml:space="preserve"> 受入人数・施設が使えるかどうか・希望の部屋が空いているかどうか事前に確認済</t>
    <rPh sb="1" eb="3">
      <t>ウケイレ</t>
    </rPh>
    <rPh sb="3" eb="5">
      <t>ニンズウ</t>
    </rPh>
    <rPh sb="6" eb="8">
      <t>シセツ</t>
    </rPh>
    <rPh sb="9" eb="10">
      <t>ツカ</t>
    </rPh>
    <rPh sb="17" eb="19">
      <t>キボウ</t>
    </rPh>
    <rPh sb="20" eb="22">
      <t>ヘヤ</t>
    </rPh>
    <rPh sb="23" eb="24">
      <t>ア</t>
    </rPh>
    <rPh sb="32" eb="34">
      <t>ジゼン</t>
    </rPh>
    <rPh sb="35" eb="37">
      <t>カクニン</t>
    </rPh>
    <rPh sb="37" eb="38">
      <t>ズ</t>
    </rPh>
    <phoneticPr fontId="1"/>
  </si>
  <si>
    <t>宿泊施設の希望</t>
    <rPh sb="0" eb="2">
      <t>シュクハク</t>
    </rPh>
    <rPh sb="2" eb="4">
      <t>シセツ</t>
    </rPh>
    <rPh sb="5" eb="7">
      <t>キボウ</t>
    </rPh>
    <phoneticPr fontId="27"/>
  </si>
  <si>
    <t>生活館
（ 洋室 ）</t>
    <rPh sb="0" eb="3">
      <t>せいかつかん</t>
    </rPh>
    <rPh sb="6" eb="8">
      <t>ようしつ</t>
    </rPh>
    <phoneticPr fontId="1" type="Hiragana"/>
  </si>
  <si>
    <t>生活館
（ 和室 ）</t>
    <rPh sb="0" eb="3">
      <t>せいかつかん</t>
    </rPh>
    <rPh sb="6" eb="8">
      <t>わしつ</t>
    </rPh>
    <phoneticPr fontId="1" type="Hiragana"/>
  </si>
  <si>
    <r>
      <t>　</t>
    </r>
    <r>
      <rPr>
        <b/>
        <sz val="11"/>
        <color theme="1"/>
        <rFont val="BIZ UDPゴシック"/>
        <family val="3"/>
        <charset val="128"/>
      </rPr>
      <t>↓</t>
    </r>
    <r>
      <rPr>
        <sz val="10"/>
        <color theme="1"/>
        <rFont val="BIZ UDPゴシック"/>
        <family val="3"/>
        <charset val="128"/>
      </rPr>
      <t xml:space="preserve"> </t>
    </r>
    <r>
      <rPr>
        <b/>
        <sz val="10"/>
        <color rgb="FFFF0000"/>
        <rFont val="BIZ UDPゴシック"/>
        <family val="3"/>
        <charset val="128"/>
      </rPr>
      <t>※ 施設との電話で確約済みのものに○を入力</t>
    </r>
    <r>
      <rPr>
        <sz val="10"/>
        <rFont val="BIZ UDPゴシック"/>
        <family val="3"/>
        <charset val="128"/>
      </rPr>
      <t>して</t>
    </r>
    <r>
      <rPr>
        <sz val="10"/>
        <color theme="1"/>
        <rFont val="BIZ UDPゴシック"/>
        <family val="3"/>
        <charset val="128"/>
      </rPr>
      <t>ください</t>
    </r>
    <r>
      <rPr>
        <b/>
        <sz val="10"/>
        <color rgb="FFFF0000"/>
        <rFont val="BIZ UDPゴシック"/>
        <family val="3"/>
        <charset val="128"/>
      </rPr>
      <t>。電話で伺っていないもの</t>
    </r>
    <r>
      <rPr>
        <sz val="10"/>
        <color theme="1"/>
        <rFont val="BIZ UDPゴシック"/>
        <family val="3"/>
        <charset val="128"/>
      </rPr>
      <t>は、○をつけていただいても</t>
    </r>
    <r>
      <rPr>
        <b/>
        <sz val="10"/>
        <color rgb="FFFF0000"/>
        <rFont val="BIZ UDPゴシック"/>
        <family val="3"/>
        <charset val="128"/>
      </rPr>
      <t>ご利用いただけません</t>
    </r>
    <r>
      <rPr>
        <sz val="10"/>
        <color theme="1"/>
        <rFont val="BIZ UDPゴシック"/>
        <family val="3"/>
        <charset val="128"/>
      </rPr>
      <t>。</t>
    </r>
    <rPh sb="5" eb="7">
      <t>しせつ</t>
    </rPh>
    <rPh sb="9" eb="11">
      <t>でんわ</t>
    </rPh>
    <rPh sb="12" eb="14">
      <t>かくやく</t>
    </rPh>
    <rPh sb="14" eb="15">
      <t>ず</t>
    </rPh>
    <rPh sb="22" eb="24">
      <t>にゅうりょく</t>
    </rPh>
    <rPh sb="31" eb="33">
      <t>でんわ</t>
    </rPh>
    <rPh sb="34" eb="35">
      <t>うかが</t>
    </rPh>
    <rPh sb="56" eb="58">
      <t>りよう</t>
    </rPh>
    <phoneticPr fontId="1" type="Hiragana"/>
  </si>
  <si>
    <t>ロッジ
（ 洋室 ）</t>
    <rPh sb="6" eb="8">
      <t>ようしつ</t>
    </rPh>
    <phoneticPr fontId="1" type="Hiragana"/>
  </si>
  <si>
    <t>ロッジ
（ 和室 ）</t>
    <rPh sb="6" eb="8">
      <t>わしつ</t>
    </rPh>
    <phoneticPr fontId="1" type="Hiragana"/>
  </si>
  <si>
    <t>－</t>
    <phoneticPr fontId="1"/>
  </si>
  <si>
    <t>団体所在地</t>
    <rPh sb="0" eb="2">
      <t>ダンタイ</t>
    </rPh>
    <rPh sb="2" eb="5">
      <t>ショザイチ</t>
    </rPh>
    <phoneticPr fontId="1"/>
  </si>
  <si>
    <t>連絡責任者
住　所</t>
    <rPh sb="0" eb="2">
      <t>レンラク</t>
    </rPh>
    <rPh sb="2" eb="5">
      <t>セキニンシャ</t>
    </rPh>
    <rPh sb="6" eb="7">
      <t>ジュウ</t>
    </rPh>
    <rPh sb="8" eb="9">
      <t>ショ</t>
    </rPh>
    <phoneticPr fontId="1"/>
  </si>
  <si>
    <r>
      <t>　</t>
    </r>
    <r>
      <rPr>
        <b/>
        <sz val="11"/>
        <color theme="1"/>
        <rFont val="BIZ UDPゴシック"/>
        <family val="3"/>
        <charset val="128"/>
      </rPr>
      <t>↓</t>
    </r>
    <r>
      <rPr>
        <sz val="10"/>
        <color theme="1"/>
        <rFont val="BIZ UDPゴシック"/>
        <family val="3"/>
        <charset val="128"/>
      </rPr>
      <t xml:space="preserve"> </t>
    </r>
    <r>
      <rPr>
        <b/>
        <sz val="10"/>
        <color rgb="FFFF0000"/>
        <rFont val="BIZ UDPゴシック"/>
        <family val="3"/>
        <charset val="128"/>
      </rPr>
      <t xml:space="preserve">※ </t>
    </r>
    <r>
      <rPr>
        <sz val="10"/>
        <rFont val="BIZ UDPゴシック"/>
        <family val="3"/>
        <charset val="128"/>
      </rPr>
      <t>代表者と連絡責任者が同じ場合も</t>
    </r>
    <r>
      <rPr>
        <b/>
        <sz val="10"/>
        <color rgb="FFFF0000"/>
        <rFont val="BIZ UDPゴシック"/>
        <family val="3"/>
        <charset val="128"/>
      </rPr>
      <t>それぞれ入力</t>
    </r>
    <r>
      <rPr>
        <sz val="10"/>
        <rFont val="BIZ UDPゴシック"/>
        <family val="3"/>
        <charset val="128"/>
      </rPr>
      <t>してください。</t>
    </r>
    <rPh sb="5" eb="8">
      <t>だいひょうしゃ</t>
    </rPh>
    <rPh sb="9" eb="11">
      <t>れんらく</t>
    </rPh>
    <rPh sb="11" eb="14">
      <t>せきにんしゃ</t>
    </rPh>
    <rPh sb="15" eb="16">
      <t>おな</t>
    </rPh>
    <rPh sb="17" eb="19">
      <t>ばあい</t>
    </rPh>
    <rPh sb="24" eb="26">
      <t>にゅうりょく</t>
    </rPh>
    <phoneticPr fontId="1" type="Hiragana"/>
  </si>
  <si>
    <t>連絡責任者
住　所</t>
    <rPh sb="0" eb="2">
      <t>れんらく</t>
    </rPh>
    <rPh sb="2" eb="5">
      <t>せきにんしゃ</t>
    </rPh>
    <rPh sb="6" eb="7">
      <t>じゅう</t>
    </rPh>
    <rPh sb="8" eb="9">
      <t>しょ</t>
    </rPh>
    <phoneticPr fontId="1" type="Hiragana"/>
  </si>
  <si>
    <t>可</t>
    <rPh sb="0" eb="1">
      <t>か</t>
    </rPh>
    <phoneticPr fontId="1" type="Hiragana"/>
  </si>
  <si>
    <t>不可</t>
    <rPh sb="0" eb="2">
      <t>ふか</t>
    </rPh>
    <phoneticPr fontId="1" type="Hiragana"/>
  </si>
  <si>
    <t>ホームページから
資料のダウンロード</t>
    <rPh sb="9" eb="11">
      <t>シリョウ</t>
    </rPh>
    <phoneticPr fontId="27"/>
  </si>
  <si>
    <t>DL</t>
    <phoneticPr fontId="1"/>
  </si>
  <si>
    <t>【</t>
    <phoneticPr fontId="1"/>
  </si>
  <si>
    <t>】</t>
    <phoneticPr fontId="1"/>
  </si>
  <si>
    <t>　　　A　　　　受　　　　ア　　　　C　　　　発</t>
    <rPh sb="8" eb="9">
      <t>ウ</t>
    </rPh>
    <rPh sb="23" eb="24">
      <t>ハツ</t>
    </rPh>
    <phoneticPr fontId="1"/>
  </si>
  <si>
    <r>
      <t>〈 スポーツ団体 〉　</t>
    </r>
    <r>
      <rPr>
        <b/>
        <sz val="6"/>
        <color theme="1"/>
        <rFont val="HG丸ｺﾞｼｯｸM-PRO"/>
        <family val="3"/>
        <charset val="128"/>
      </rPr>
      <t xml:space="preserve"> </t>
    </r>
    <r>
      <rPr>
        <b/>
        <sz val="10"/>
        <color theme="1"/>
        <rFont val="HG丸ｺﾞｼｯｸM-PRO"/>
        <family val="3"/>
        <charset val="128"/>
      </rPr>
      <t>スポ館・スポ広・プールの半面確約について了承済</t>
    </r>
    <rPh sb="6" eb="8">
      <t>ダンタイ</t>
    </rPh>
    <rPh sb="14" eb="15">
      <t>カン</t>
    </rPh>
    <rPh sb="18" eb="19">
      <t>ヒロ</t>
    </rPh>
    <rPh sb="24" eb="26">
      <t>ハンメン</t>
    </rPh>
    <rPh sb="26" eb="28">
      <t>カクヤク</t>
    </rPh>
    <rPh sb="32" eb="35">
      <t>リョウショウズ</t>
    </rPh>
    <phoneticPr fontId="1"/>
  </si>
  <si>
    <t>電話・来所</t>
    <rPh sb="0" eb="2">
      <t>デンワ</t>
    </rPh>
    <rPh sb="3" eb="5">
      <t>ライショ</t>
    </rPh>
    <phoneticPr fontId="1"/>
  </si>
  <si>
    <t>特になし</t>
    <rPh sb="0" eb="1">
      <t>とく</t>
    </rPh>
    <phoneticPr fontId="1" type="Hiragana"/>
  </si>
  <si>
    <t>連絡責任者
氏　名</t>
    <phoneticPr fontId="1"/>
  </si>
  <si>
    <t>⑥</t>
    <phoneticPr fontId="1"/>
  </si>
  <si>
    <t>⑦</t>
    <phoneticPr fontId="1"/>
  </si>
  <si>
    <t>①</t>
    <phoneticPr fontId="1"/>
  </si>
  <si>
    <t>②</t>
    <phoneticPr fontId="1"/>
  </si>
  <si>
    <t>③</t>
    <phoneticPr fontId="1"/>
  </si>
  <si>
    <t>④</t>
    <phoneticPr fontId="1"/>
  </si>
  <si>
    <t>⑤</t>
    <phoneticPr fontId="1"/>
  </si>
  <si>
    <t>⑧</t>
    <phoneticPr fontId="1"/>
  </si>
  <si>
    <t>⑨</t>
    <phoneticPr fontId="1"/>
  </si>
  <si>
    <t>⑪</t>
    <phoneticPr fontId="1"/>
  </si>
  <si>
    <t>⑭</t>
    <phoneticPr fontId="1"/>
  </si>
  <si>
    <t>⚠</t>
    <phoneticPr fontId="17"/>
  </si>
  <si>
    <t xml:space="preserve"> 生活館 （洋室）</t>
    <rPh sb="1" eb="4">
      <t>セイカツカン</t>
    </rPh>
    <rPh sb="6" eb="7">
      <t>ヨウ</t>
    </rPh>
    <rPh sb="7" eb="8">
      <t>シツ</t>
    </rPh>
    <phoneticPr fontId="1"/>
  </si>
  <si>
    <t xml:space="preserve"> 生活館 （和室）</t>
    <rPh sb="1" eb="4">
      <t>セイカツカン</t>
    </rPh>
    <rPh sb="6" eb="7">
      <t>ワ</t>
    </rPh>
    <rPh sb="7" eb="8">
      <t>シツ</t>
    </rPh>
    <phoneticPr fontId="1"/>
  </si>
  <si>
    <t xml:space="preserve"> ロッジ （洋室）</t>
    <rPh sb="6" eb="7">
      <t>ヨウ</t>
    </rPh>
    <rPh sb="7" eb="8">
      <t>シツ</t>
    </rPh>
    <phoneticPr fontId="1"/>
  </si>
  <si>
    <t xml:space="preserve"> ロッジ （和室）</t>
    <rPh sb="6" eb="7">
      <t>ワ</t>
    </rPh>
    <rPh sb="7" eb="8">
      <t>シツ</t>
    </rPh>
    <phoneticPr fontId="1"/>
  </si>
  <si>
    <t>前年度</t>
    <rPh sb="0" eb="3">
      <t>ゼンネンド</t>
    </rPh>
    <phoneticPr fontId="1"/>
  </si>
  <si>
    <t>今年度</t>
    <rPh sb="0" eb="3">
      <t>コンネンド</t>
    </rPh>
    <phoneticPr fontId="1"/>
  </si>
  <si>
    <r>
      <t>　　</t>
    </r>
    <r>
      <rPr>
        <b/>
        <sz val="11"/>
        <color rgb="FFFF0000"/>
        <rFont val="游ゴシック"/>
        <family val="3"/>
        <charset val="128"/>
        <scheme val="minor"/>
      </rPr>
      <t>下記は、職員が不在の日です。
　　お電話でのお問い合わせや書類提出等は下記の日程以外でお願いいたします。</t>
    </r>
    <rPh sb="2" eb="4">
      <t>カキ</t>
    </rPh>
    <rPh sb="6" eb="8">
      <t>ショクイン</t>
    </rPh>
    <rPh sb="9" eb="11">
      <t>フザイ</t>
    </rPh>
    <rPh sb="12" eb="13">
      <t>ヒ</t>
    </rPh>
    <rPh sb="20" eb="22">
      <t>デンワ</t>
    </rPh>
    <rPh sb="25" eb="26">
      <t>ト</t>
    </rPh>
    <rPh sb="27" eb="28">
      <t>ア</t>
    </rPh>
    <rPh sb="31" eb="33">
      <t>ショルイ</t>
    </rPh>
    <rPh sb="33" eb="35">
      <t>テイシュツ</t>
    </rPh>
    <rPh sb="35" eb="36">
      <t>トウ</t>
    </rPh>
    <rPh sb="37" eb="39">
      <t>カキ</t>
    </rPh>
    <rPh sb="40" eb="42">
      <t>ニッテイ</t>
    </rPh>
    <rPh sb="42" eb="44">
      <t>イガイ</t>
    </rPh>
    <rPh sb="46" eb="47">
      <t>ネガ</t>
    </rPh>
    <phoneticPr fontId="1"/>
  </si>
  <si>
    <r>
      <t>● 今年度の休所日</t>
    </r>
    <r>
      <rPr>
        <sz val="11"/>
        <rFont val="游ゴシック"/>
        <family val="3"/>
        <charset val="128"/>
      </rPr>
      <t>　　</t>
    </r>
    <r>
      <rPr>
        <b/>
        <sz val="11"/>
        <rFont val="游ゴシック"/>
        <family val="3"/>
        <charset val="128"/>
      </rPr>
      <t>※書類提出〆切日に関わるため、前年度２月分から記載しています。</t>
    </r>
    <rPh sb="2" eb="5">
      <t>こんねんど</t>
    </rPh>
    <rPh sb="6" eb="8">
      <t>きゅうしょ</t>
    </rPh>
    <rPh sb="8" eb="9">
      <t>び</t>
    </rPh>
    <phoneticPr fontId="1" type="Hiragana"/>
  </si>
  <si>
    <r>
      <t>　</t>
    </r>
    <r>
      <rPr>
        <b/>
        <sz val="11"/>
        <color theme="1"/>
        <rFont val="BIZ UDPゴシック"/>
        <family val="3"/>
        <charset val="128"/>
      </rPr>
      <t>↓</t>
    </r>
    <r>
      <rPr>
        <sz val="10"/>
        <color theme="1"/>
        <rFont val="BIZ UDPゴシック"/>
        <family val="3"/>
        <charset val="128"/>
      </rPr>
      <t xml:space="preserve"> </t>
    </r>
    <r>
      <rPr>
        <b/>
        <sz val="10"/>
        <color rgb="FFFF0000"/>
        <rFont val="BIZ UDPゴシック"/>
        <family val="3"/>
        <charset val="128"/>
      </rPr>
      <t>※ 提出期限日が休所日の場合</t>
    </r>
    <r>
      <rPr>
        <sz val="10"/>
        <rFont val="BIZ UDPゴシック"/>
        <family val="3"/>
        <charset val="128"/>
      </rPr>
      <t>は、</t>
    </r>
    <r>
      <rPr>
        <b/>
        <sz val="10"/>
        <color rgb="FFFF0000"/>
        <rFont val="BIZ UDPゴシック"/>
        <family val="3"/>
        <charset val="128"/>
      </rPr>
      <t>その前の開所日までの提出</t>
    </r>
    <r>
      <rPr>
        <sz val="10"/>
        <rFont val="BIZ UDPゴシック"/>
        <family val="3"/>
        <charset val="128"/>
      </rPr>
      <t>にご協力ください。今年度の休所日は下部から『休所日』のシートをご参照ください。</t>
    </r>
    <r>
      <rPr>
        <b/>
        <sz val="10"/>
        <color rgb="FFFF0000"/>
        <rFont val="BIZ UDPゴシック"/>
        <family val="3"/>
        <charset val="128"/>
      </rPr>
      <t xml:space="preserve">
　　　　  </t>
    </r>
    <r>
      <rPr>
        <sz val="10"/>
        <rFont val="BIZ UDPゴシック"/>
        <family val="3"/>
        <charset val="128"/>
      </rPr>
      <t>遅れが出ますと、計画調整をする上で、同日利用の他団体様のご迷惑になりますので、</t>
    </r>
    <r>
      <rPr>
        <b/>
        <sz val="10"/>
        <color rgb="FFFF0000"/>
        <rFont val="BIZ UDPゴシック"/>
        <family val="3"/>
        <charset val="128"/>
      </rPr>
      <t>いかなる場合も下記提出期限は厳守</t>
    </r>
    <r>
      <rPr>
        <sz val="10"/>
        <rFont val="BIZ UDPゴシック"/>
        <family val="3"/>
        <charset val="128"/>
      </rPr>
      <t>でお願いいたします。</t>
    </r>
    <rPh sb="5" eb="7">
      <t>ていしゅつ</t>
    </rPh>
    <rPh sb="7" eb="10">
      <t>きげんび</t>
    </rPh>
    <rPh sb="11" eb="13">
      <t>きゅうしょ</t>
    </rPh>
    <rPh sb="13" eb="14">
      <t>び</t>
    </rPh>
    <rPh sb="15" eb="17">
      <t>ばあい</t>
    </rPh>
    <rPh sb="21" eb="22">
      <t>まえ</t>
    </rPh>
    <rPh sb="23" eb="25">
      <t>かいしょ</t>
    </rPh>
    <rPh sb="25" eb="26">
      <t>び</t>
    </rPh>
    <rPh sb="29" eb="31">
      <t>ていしゅつ</t>
    </rPh>
    <rPh sb="33" eb="35">
      <t>きょうりょく</t>
    </rPh>
    <rPh sb="40" eb="43">
      <t>こんねんど</t>
    </rPh>
    <rPh sb="44" eb="46">
      <t>きゅうしょ</t>
    </rPh>
    <rPh sb="46" eb="47">
      <t>び</t>
    </rPh>
    <rPh sb="48" eb="50">
      <t>かぶ</t>
    </rPh>
    <rPh sb="55" eb="56">
      <t>び</t>
    </rPh>
    <rPh sb="63" eb="65">
      <t>さんしょう</t>
    </rPh>
    <rPh sb="77" eb="78">
      <t>おく</t>
    </rPh>
    <rPh sb="80" eb="81">
      <t>で</t>
    </rPh>
    <rPh sb="85" eb="87">
      <t>けいかく</t>
    </rPh>
    <rPh sb="87" eb="89">
      <t>ちょうせい</t>
    </rPh>
    <rPh sb="92" eb="93">
      <t>じょう</t>
    </rPh>
    <rPh sb="95" eb="97">
      <t>どうじつ</t>
    </rPh>
    <rPh sb="97" eb="99">
      <t>りよう</t>
    </rPh>
    <rPh sb="100" eb="101">
      <t>ほか</t>
    </rPh>
    <rPh sb="101" eb="103">
      <t>だんたい</t>
    </rPh>
    <rPh sb="103" eb="104">
      <t>さま</t>
    </rPh>
    <rPh sb="106" eb="108">
      <t>めいわく</t>
    </rPh>
    <rPh sb="120" eb="122">
      <t>ばあい</t>
    </rPh>
    <rPh sb="123" eb="125">
      <t>かき</t>
    </rPh>
    <rPh sb="125" eb="127">
      <t>ていしゅつ</t>
    </rPh>
    <rPh sb="127" eb="129">
      <t>きげん</t>
    </rPh>
    <rPh sb="130" eb="132">
      <t>げんしゅ</t>
    </rPh>
    <rPh sb="134" eb="135">
      <t>ねが</t>
    </rPh>
    <phoneticPr fontId="1" type="Hiragana"/>
  </si>
  <si>
    <r>
      <t xml:space="preserve"> 利用人数が未確定の場合は、</t>
    </r>
    <r>
      <rPr>
        <b/>
        <sz val="11"/>
        <color rgb="FFFF0000"/>
        <rFont val="HG丸ｺﾞｼｯｸM-PRO"/>
        <family val="3"/>
        <charset val="128"/>
      </rPr>
      <t>施設と電話確認済</t>
    </r>
    <r>
      <rPr>
        <b/>
        <sz val="11"/>
        <rFont val="HG丸ｺﾞｼｯｸM-PRO"/>
        <family val="3"/>
        <charset val="128"/>
      </rPr>
      <t>の</t>
    </r>
    <r>
      <rPr>
        <b/>
        <sz val="11"/>
        <color rgb="FFFF0000"/>
        <rFont val="HG丸ｺﾞｼｯｸM-PRO"/>
        <family val="3"/>
        <charset val="128"/>
      </rPr>
      <t>見込まれる最大人数</t>
    </r>
    <r>
      <rPr>
        <b/>
        <sz val="11"/>
        <rFont val="HG丸ｺﾞｼｯｸM-PRO"/>
        <family val="3"/>
        <charset val="128"/>
      </rPr>
      <t>を入力していますか？</t>
    </r>
    <rPh sb="1" eb="3">
      <t>りよう</t>
    </rPh>
    <rPh sb="3" eb="5">
      <t>にんずう</t>
    </rPh>
    <rPh sb="6" eb="7">
      <t>み</t>
    </rPh>
    <rPh sb="7" eb="9">
      <t>かくてい</t>
    </rPh>
    <rPh sb="10" eb="12">
      <t>ばあい</t>
    </rPh>
    <rPh sb="14" eb="16">
      <t>しせつ</t>
    </rPh>
    <rPh sb="17" eb="19">
      <t>でんわ</t>
    </rPh>
    <rPh sb="19" eb="21">
      <t>かくにん</t>
    </rPh>
    <rPh sb="21" eb="22">
      <t>ず</t>
    </rPh>
    <rPh sb="23" eb="25">
      <t>みこ</t>
    </rPh>
    <rPh sb="33" eb="35">
      <t>にゅうりょく</t>
    </rPh>
    <phoneticPr fontId="1" type="Hiragana"/>
  </si>
  <si>
    <r>
      <t>　</t>
    </r>
    <r>
      <rPr>
        <b/>
        <sz val="11"/>
        <color theme="1"/>
        <rFont val="BIZ UDPゴシック"/>
        <family val="3"/>
        <charset val="128"/>
      </rPr>
      <t>↑</t>
    </r>
    <r>
      <rPr>
        <sz val="10"/>
        <color theme="1"/>
        <rFont val="BIZ UDPゴシック"/>
        <family val="3"/>
        <charset val="128"/>
      </rPr>
      <t xml:space="preserve"> </t>
    </r>
    <r>
      <rPr>
        <b/>
        <sz val="10"/>
        <color rgb="FFFF0000"/>
        <rFont val="BIZ UDPゴシック"/>
        <family val="3"/>
        <charset val="128"/>
      </rPr>
      <t>※ 施設との電話でお伝えいただいた最大人数を超える人数をご入力</t>
    </r>
    <r>
      <rPr>
        <sz val="10"/>
        <rFont val="BIZ UDPゴシック"/>
        <family val="3"/>
        <charset val="128"/>
      </rPr>
      <t>の際は、定員の関係上、</t>
    </r>
    <r>
      <rPr>
        <b/>
        <sz val="10"/>
        <color rgb="FFFF0000"/>
        <rFont val="BIZ UDPゴシック"/>
        <family val="3"/>
        <charset val="128"/>
      </rPr>
      <t>受け入れをお断り</t>
    </r>
    <r>
      <rPr>
        <sz val="10"/>
        <rFont val="BIZ UDPゴシック"/>
        <family val="3"/>
        <charset val="128"/>
      </rPr>
      <t>させていただく場合があります</t>
    </r>
    <r>
      <rPr>
        <sz val="10"/>
        <color theme="1"/>
        <rFont val="BIZ UDPゴシック"/>
        <family val="3"/>
        <charset val="128"/>
      </rPr>
      <t>。</t>
    </r>
    <rPh sb="5" eb="7">
      <t>しせつ</t>
    </rPh>
    <rPh sb="9" eb="11">
      <t>でんわ</t>
    </rPh>
    <rPh sb="13" eb="14">
      <t>つた</t>
    </rPh>
    <rPh sb="20" eb="22">
      <t>さいだい</t>
    </rPh>
    <rPh sb="22" eb="24">
      <t>にんずう</t>
    </rPh>
    <rPh sb="25" eb="26">
      <t>こ</t>
    </rPh>
    <rPh sb="28" eb="30">
      <t>にんずう</t>
    </rPh>
    <rPh sb="32" eb="34">
      <t>にゅうりょく</t>
    </rPh>
    <rPh sb="35" eb="36">
      <t>さい</t>
    </rPh>
    <rPh sb="38" eb="40">
      <t>ていいん</t>
    </rPh>
    <rPh sb="41" eb="44">
      <t>かんけいじょう</t>
    </rPh>
    <rPh sb="45" eb="46">
      <t>う</t>
    </rPh>
    <rPh sb="47" eb="48">
      <t>い</t>
    </rPh>
    <rPh sb="51" eb="52">
      <t>ことわ</t>
    </rPh>
    <rPh sb="60" eb="62">
      <t>ばあい</t>
    </rPh>
    <phoneticPr fontId="1" type="Hiragana"/>
  </si>
  <si>
    <r>
      <t>不可の場合は</t>
    </r>
    <r>
      <rPr>
        <b/>
        <sz val="10"/>
        <color rgb="FFFF0000"/>
        <rFont val="HG丸ｺﾞｼｯｸM-PRO"/>
        <family val="3"/>
        <charset val="128"/>
      </rPr>
      <t>郵送</t>
    </r>
    <r>
      <rPr>
        <b/>
        <sz val="10"/>
        <color theme="1"/>
        <rFont val="HG丸ｺﾞｼｯｸM-PRO"/>
        <family val="3"/>
        <charset val="128"/>
      </rPr>
      <t>でのやりとりとなります。
提出時の</t>
    </r>
    <r>
      <rPr>
        <b/>
        <sz val="10"/>
        <color rgb="FFFF0000"/>
        <rFont val="HG丸ｺﾞｼｯｸM-PRO"/>
        <family val="3"/>
        <charset val="128"/>
      </rPr>
      <t>返送料金</t>
    </r>
    <r>
      <rPr>
        <b/>
        <sz val="10"/>
        <rFont val="HG丸ｺﾞｼｯｸM-PRO"/>
        <family val="3"/>
        <charset val="128"/>
      </rPr>
      <t>は</t>
    </r>
    <r>
      <rPr>
        <b/>
        <sz val="10"/>
        <color rgb="FFFF0000"/>
        <rFont val="HG丸ｺﾞｼｯｸM-PRO"/>
        <family val="3"/>
        <charset val="128"/>
      </rPr>
      <t>団体様ご負担</t>
    </r>
    <r>
      <rPr>
        <b/>
        <sz val="10"/>
        <color theme="1"/>
        <rFont val="HG丸ｺﾞｼｯｸM-PRO"/>
        <family val="3"/>
        <charset val="128"/>
      </rPr>
      <t>となります。</t>
    </r>
    <rPh sb="0" eb="2">
      <t>ふか</t>
    </rPh>
    <rPh sb="3" eb="5">
      <t>ばあい</t>
    </rPh>
    <rPh sb="6" eb="8">
      <t>ゆうそう</t>
    </rPh>
    <rPh sb="21" eb="23">
      <t>ていしゅつ</t>
    </rPh>
    <rPh sb="23" eb="24">
      <t>じ</t>
    </rPh>
    <rPh sb="25" eb="27">
      <t>へんそう</t>
    </rPh>
    <rPh sb="27" eb="29">
      <t>りょうきん</t>
    </rPh>
    <rPh sb="30" eb="32">
      <t>だんたい</t>
    </rPh>
    <rPh sb="32" eb="33">
      <t>さま</t>
    </rPh>
    <rPh sb="34" eb="36">
      <t>ふたん</t>
    </rPh>
    <phoneticPr fontId="1" type="Hiragana"/>
  </si>
  <si>
    <r>
      <t>　</t>
    </r>
    <r>
      <rPr>
        <b/>
        <sz val="11"/>
        <color theme="1"/>
        <rFont val="BIZ UDPゴシック"/>
        <family val="3"/>
        <charset val="128"/>
      </rPr>
      <t>↓</t>
    </r>
    <r>
      <rPr>
        <sz val="10"/>
        <color theme="1"/>
        <rFont val="BIZ UDPゴシック"/>
        <family val="3"/>
        <charset val="128"/>
      </rPr>
      <t xml:space="preserve"> </t>
    </r>
    <r>
      <rPr>
        <b/>
        <sz val="10"/>
        <color rgb="FFFF0000"/>
        <rFont val="BIZ UDPゴシック"/>
        <family val="3"/>
        <charset val="128"/>
      </rPr>
      <t xml:space="preserve">※ </t>
    </r>
    <r>
      <rPr>
        <sz val="10"/>
        <rFont val="BIZ UDPゴシック"/>
        <family val="3"/>
        <charset val="128"/>
      </rPr>
      <t>団体等所在地またはご自宅住所と、連絡責任者住所が同じ場合も</t>
    </r>
    <r>
      <rPr>
        <b/>
        <sz val="10"/>
        <color rgb="FFFF0000"/>
        <rFont val="BIZ UDPゴシック"/>
        <family val="3"/>
        <charset val="128"/>
      </rPr>
      <t>それぞれ入力</t>
    </r>
    <r>
      <rPr>
        <sz val="10"/>
        <rFont val="BIZ UDPゴシック"/>
        <family val="3"/>
        <charset val="128"/>
      </rPr>
      <t>してください。</t>
    </r>
    <rPh sb="5" eb="7">
      <t>だんたい</t>
    </rPh>
    <rPh sb="7" eb="8">
      <t>とう</t>
    </rPh>
    <rPh sb="8" eb="11">
      <t>しょざいち</t>
    </rPh>
    <rPh sb="15" eb="17">
      <t>じたく</t>
    </rPh>
    <rPh sb="17" eb="19">
      <t>じゅうしょ</t>
    </rPh>
    <rPh sb="21" eb="23">
      <t>れんらく</t>
    </rPh>
    <rPh sb="23" eb="26">
      <t>せきにんしゃ</t>
    </rPh>
    <rPh sb="26" eb="28">
      <t>じゅうしょ</t>
    </rPh>
    <rPh sb="29" eb="30">
      <t>おな</t>
    </rPh>
    <rPh sb="31" eb="33">
      <t>ばあい</t>
    </rPh>
    <rPh sb="38" eb="40">
      <t>にゅうりょく</t>
    </rPh>
    <phoneticPr fontId="1" type="Hiragana"/>
  </si>
  <si>
    <t>ふりがな</t>
    <phoneticPr fontId="17"/>
  </si>
  <si>
    <t>団体名</t>
  </si>
  <si>
    <t xml:space="preserve"> 確定人数は、部屋割の都合上、</t>
    <phoneticPr fontId="1" type="Hiragana"/>
  </si>
  <si>
    <t>西暦</t>
    <rPh sb="0" eb="2">
      <t>せいれき</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</si>
</sst>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
    <numFmt numFmtId="178" formatCode="m&quot;月&quot;d&quot;日 (&quot;aaa&quot;)&quot;"/>
    <numFmt numFmtId="179" formatCode="yy&quot;年 &quot;m&quot;月&quot;d&quot;日 (&quot;aaa&quot;)&quot;"/>
  </numFmts>
  <fonts count="86"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9"/>
      <color theme="1"/>
      <name val="游ゴシック"/>
      <family val="2"/>
      <charset val="128"/>
      <scheme val="minor"/>
    </font>
    <font>
      <sz val="8"/>
      <color theme="1"/>
      <name val="HG丸ｺﾞｼｯｸM-PRO"/>
      <family val="3"/>
      <charset val="128"/>
    </font>
    <font>
      <sz val="9"/>
      <color theme="1"/>
      <name val="HG丸ｺﾞｼｯｸM-PRO"/>
      <family val="3"/>
      <charset val="128"/>
    </font>
    <font>
      <sz val="14"/>
      <color theme="1"/>
      <name val="HG丸ｺﾞｼｯｸM-PRO"/>
      <family val="3"/>
      <charset val="128"/>
    </font>
    <font>
      <sz val="16"/>
      <color theme="1"/>
      <name val="HG丸ｺﾞｼｯｸM-PRO"/>
      <family val="3"/>
      <charset val="128"/>
    </font>
    <font>
      <sz val="11"/>
      <color theme="1"/>
      <name val="ＭＳ 明朝"/>
      <family val="1"/>
      <charset val="128"/>
    </font>
    <font>
      <b/>
      <sz val="9"/>
      <color theme="1"/>
      <name val="HG丸ｺﾞｼｯｸM-PRO"/>
      <family val="3"/>
      <charset val="128"/>
    </font>
    <font>
      <sz val="11"/>
      <color theme="1"/>
      <name val="ＤＦ特太ゴシック体"/>
      <family val="3"/>
      <charset val="128"/>
    </font>
    <font>
      <b/>
      <sz val="11"/>
      <color theme="1"/>
      <name val="游ゴシック"/>
      <family val="2"/>
      <charset val="128"/>
      <scheme val="minor"/>
    </font>
    <font>
      <sz val="12"/>
      <color theme="1"/>
      <name val="HG丸ｺﾞｼｯｸM-PRO"/>
      <family val="3"/>
      <charset val="128"/>
    </font>
    <font>
      <sz val="11"/>
      <name val="HG丸ｺﾞｼｯｸM-PRO"/>
      <family val="3"/>
      <charset val="128"/>
    </font>
    <font>
      <b/>
      <sz val="11"/>
      <name val="HG丸ｺﾞｼｯｸM-PRO"/>
      <family val="3"/>
      <charset val="128"/>
    </font>
    <font>
      <b/>
      <sz val="11"/>
      <color theme="1"/>
      <name val="HG丸ｺﾞｼｯｸM-PRO"/>
      <family val="3"/>
      <charset val="128"/>
    </font>
    <font>
      <sz val="10"/>
      <color theme="1"/>
      <name val="HG丸ｺﾞｼｯｸM-PRO"/>
      <family val="3"/>
      <charset val="128"/>
    </font>
    <font>
      <sz val="6"/>
      <name val="ＭＳ Ｐ明朝"/>
      <family val="1"/>
      <charset val="128"/>
    </font>
    <font>
      <sz val="12"/>
      <name val="HG丸ｺﾞｼｯｸM-PRO"/>
      <family val="3"/>
      <charset val="128"/>
    </font>
    <font>
      <sz val="18"/>
      <name val="HGP創英角ﾎﾟｯﾌﾟ体"/>
      <family val="3"/>
      <charset val="128"/>
    </font>
    <font>
      <sz val="11"/>
      <color rgb="FFFF0000"/>
      <name val="BIZ UDゴシック"/>
      <family val="3"/>
      <charset val="128"/>
    </font>
    <font>
      <b/>
      <sz val="10.5"/>
      <name val="HG丸ｺﾞｼｯｸM-PRO"/>
      <family val="3"/>
      <charset val="128"/>
    </font>
    <font>
      <b/>
      <sz val="12"/>
      <name val="HG丸ｺﾞｼｯｸM-PRO"/>
      <family val="3"/>
      <charset val="128"/>
    </font>
    <font>
      <sz val="11"/>
      <color theme="1"/>
      <name val="ＭＳ Ｐ明朝"/>
      <family val="1"/>
      <charset val="128"/>
    </font>
    <font>
      <b/>
      <sz val="12"/>
      <color theme="1"/>
      <name val="HG丸ｺﾞｼｯｸM-PRO"/>
      <family val="3"/>
      <charset val="128"/>
    </font>
    <font>
      <sz val="11"/>
      <color theme="1"/>
      <name val="游ゴシック"/>
      <family val="3"/>
      <charset val="128"/>
      <scheme val="minor"/>
    </font>
    <font>
      <sz val="11"/>
      <color theme="1"/>
      <name val="ＤＦ平成明朝体W3"/>
      <family val="1"/>
      <charset val="128"/>
    </font>
    <font>
      <sz val="6"/>
      <name val="ＭＳ Ｐゴシック"/>
      <family val="3"/>
      <charset val="128"/>
    </font>
    <font>
      <sz val="14"/>
      <color theme="1"/>
      <name val="ＭＳ Ｐ明朝"/>
      <family val="1"/>
      <charset val="128"/>
    </font>
    <font>
      <sz val="16"/>
      <color theme="1"/>
      <name val="ＭＳ Ｐ明朝"/>
      <family val="1"/>
      <charset val="128"/>
    </font>
    <font>
      <sz val="11"/>
      <name val="ＭＳ Ｐゴシック"/>
      <family val="3"/>
      <charset val="128"/>
    </font>
    <font>
      <b/>
      <sz val="11"/>
      <color rgb="FF000000"/>
      <name val="HG丸ｺﾞｼｯｸM-PRO"/>
      <family val="3"/>
      <charset val="128"/>
    </font>
    <font>
      <b/>
      <sz val="11"/>
      <color theme="1"/>
      <name val="ＤＦ平成明朝体W3"/>
      <family val="1"/>
      <charset val="128"/>
    </font>
    <font>
      <b/>
      <sz val="11"/>
      <color rgb="FFFF0000"/>
      <name val="HG丸ｺﾞｼｯｸM-PRO"/>
      <family val="3"/>
      <charset val="128"/>
    </font>
    <font>
      <sz val="14"/>
      <color rgb="FFFF0000"/>
      <name val="HGS創英角ｺﾞｼｯｸUB"/>
      <family val="3"/>
      <charset val="128"/>
    </font>
    <font>
      <sz val="14"/>
      <color theme="1"/>
      <name val="HGS創英角ｺﾞｼｯｸUB"/>
      <family val="3"/>
      <charset val="128"/>
    </font>
    <font>
      <b/>
      <sz val="20"/>
      <color rgb="FFFFC000"/>
      <name val="HG丸ｺﾞｼｯｸM-PRO"/>
      <family val="3"/>
      <charset val="128"/>
    </font>
    <font>
      <sz val="10"/>
      <color theme="1"/>
      <name val="BIZ UDPゴシック"/>
      <family val="3"/>
      <charset val="128"/>
    </font>
    <font>
      <b/>
      <sz val="10"/>
      <color rgb="FFFF0000"/>
      <name val="BIZ UDPゴシック"/>
      <family val="3"/>
      <charset val="128"/>
    </font>
    <font>
      <sz val="11"/>
      <color theme="0"/>
      <name val="游ゴシック"/>
      <family val="2"/>
      <charset val="128"/>
      <scheme val="minor"/>
    </font>
    <font>
      <sz val="11"/>
      <color theme="0"/>
      <name val="ＤＦ平成明朝体W3"/>
      <family val="1"/>
      <charset val="128"/>
    </font>
    <font>
      <sz val="11"/>
      <name val="游ゴシック"/>
      <family val="2"/>
      <charset val="128"/>
      <scheme val="minor"/>
    </font>
    <font>
      <b/>
      <sz val="11"/>
      <color theme="0"/>
      <name val="BIZ UDPゴシック"/>
      <family val="3"/>
      <charset val="128"/>
    </font>
    <font>
      <b/>
      <sz val="11"/>
      <color theme="1"/>
      <name val="BIZ UDPゴシック"/>
      <family val="3"/>
      <charset val="128"/>
    </font>
    <font>
      <sz val="11"/>
      <color theme="0"/>
      <name val="ＭＳ Ｐ明朝"/>
      <family val="1"/>
      <charset val="128"/>
    </font>
    <font>
      <b/>
      <sz val="10"/>
      <color theme="1"/>
      <name val="HG丸ｺﾞｼｯｸM-PRO"/>
      <family val="3"/>
      <charset val="128"/>
    </font>
    <font>
      <b/>
      <sz val="10.5"/>
      <color theme="1"/>
      <name val="HG丸ｺﾞｼｯｸM-PRO"/>
      <family val="3"/>
      <charset val="128"/>
    </font>
    <font>
      <sz val="18"/>
      <color rgb="FF0070C0"/>
      <name val="HG創英角ｺﾞｼｯｸUB"/>
      <family val="3"/>
      <charset val="128"/>
    </font>
    <font>
      <sz val="13"/>
      <color theme="1"/>
      <name val="HGS創英角ｺﾞｼｯｸUB"/>
      <family val="3"/>
      <charset val="128"/>
    </font>
    <font>
      <sz val="13"/>
      <color rgb="FFFF0000"/>
      <name val="HGS創英角ｺﾞｼｯｸUB"/>
      <family val="3"/>
      <charset val="128"/>
    </font>
    <font>
      <b/>
      <sz val="13"/>
      <name val="BIZ UDPゴシック"/>
      <family val="3"/>
      <charset val="128"/>
    </font>
    <font>
      <sz val="10"/>
      <name val="BIZ UDPゴシック"/>
      <family val="3"/>
      <charset val="128"/>
    </font>
    <font>
      <sz val="11"/>
      <color theme="0"/>
      <name val="ＤＦ特太ゴシック体"/>
      <family val="3"/>
      <charset val="128"/>
    </font>
    <font>
      <sz val="11"/>
      <color theme="0"/>
      <name val="BIZ UDゴシック"/>
      <family val="3"/>
      <charset val="128"/>
    </font>
    <font>
      <sz val="11"/>
      <color theme="0"/>
      <name val="HG丸ｺﾞｼｯｸM-PRO"/>
      <family val="3"/>
      <charset val="128"/>
    </font>
    <font>
      <sz val="14"/>
      <color theme="0"/>
      <name val="ＭＳ Ｐ明朝"/>
      <family val="1"/>
      <charset val="128"/>
    </font>
    <font>
      <sz val="10"/>
      <color theme="0"/>
      <name val="BIZ UDPゴシック"/>
      <family val="3"/>
      <charset val="128"/>
    </font>
    <font>
      <sz val="11"/>
      <color rgb="FFFF0000"/>
      <name val="ＤＦ平成明朝体W3"/>
      <family val="1"/>
      <charset val="128"/>
    </font>
    <font>
      <sz val="11"/>
      <name val="ＤＦ平成明朝体W3"/>
      <family val="1"/>
      <charset val="128"/>
    </font>
    <font>
      <sz val="10"/>
      <color theme="1"/>
      <name val="HGPｺﾞｼｯｸE"/>
      <family val="3"/>
      <charset val="128"/>
    </font>
    <font>
      <b/>
      <sz val="8.5"/>
      <color theme="1"/>
      <name val="HG丸ｺﾞｼｯｸM-PRO"/>
      <family val="3"/>
      <charset val="128"/>
    </font>
    <font>
      <b/>
      <sz val="10"/>
      <name val="HG丸ｺﾞｼｯｸM-PRO"/>
      <family val="3"/>
      <charset val="128"/>
    </font>
    <font>
      <b/>
      <sz val="10"/>
      <color rgb="FFFF0000"/>
      <name val="HG丸ｺﾞｼｯｸM-PRO"/>
      <family val="3"/>
      <charset val="128"/>
    </font>
    <font>
      <b/>
      <sz val="10"/>
      <color theme="1"/>
      <name val="HGSｺﾞｼｯｸE"/>
      <family val="3"/>
      <charset val="128"/>
    </font>
    <font>
      <b/>
      <sz val="9"/>
      <color theme="1"/>
      <name val="HGSｺﾞｼｯｸE"/>
      <family val="3"/>
      <charset val="128"/>
    </font>
    <font>
      <b/>
      <sz val="6"/>
      <color theme="1"/>
      <name val="HG丸ｺﾞｼｯｸM-PRO"/>
      <family val="3"/>
      <charset val="128"/>
    </font>
    <font>
      <b/>
      <sz val="14"/>
      <color theme="1"/>
      <name val="HGP創英角ｺﾞｼｯｸUB"/>
      <family val="3"/>
      <charset val="128"/>
    </font>
    <font>
      <sz val="11"/>
      <color theme="1"/>
      <name val="HGP創英角ｺﾞｼｯｸUB"/>
      <family val="3"/>
      <charset val="128"/>
    </font>
    <font>
      <sz val="16"/>
      <color theme="1"/>
      <name val="HGP創英角ｺﾞｼｯｸUB"/>
      <family val="3"/>
      <charset val="128"/>
    </font>
    <font>
      <sz val="11"/>
      <color rgb="FFFF0000"/>
      <name val="游ゴシック"/>
      <family val="2"/>
      <charset val="128"/>
      <scheme val="minor"/>
    </font>
    <font>
      <b/>
      <sz val="12"/>
      <name val="BIZ UDPゴシック"/>
      <family val="3"/>
      <charset val="128"/>
    </font>
    <font>
      <sz val="11"/>
      <color rgb="FFFF0000"/>
      <name val="ＭＳ Ｐ明朝"/>
      <family val="1"/>
      <charset val="128"/>
    </font>
    <font>
      <sz val="11"/>
      <name val="ＭＳ Ｐ明朝"/>
      <family val="1"/>
      <charset val="128"/>
    </font>
    <font>
      <b/>
      <sz val="11"/>
      <color theme="1"/>
      <name val="游ゴシック"/>
      <family val="3"/>
      <charset val="128"/>
      <scheme val="minor"/>
    </font>
    <font>
      <sz val="11"/>
      <name val="游ゴシック"/>
      <family val="3"/>
      <charset val="128"/>
    </font>
    <font>
      <sz val="10"/>
      <color theme="1"/>
      <name val="HGSｺﾞｼｯｸE"/>
      <family val="3"/>
      <charset val="128"/>
    </font>
    <font>
      <b/>
      <sz val="11"/>
      <name val="游ゴシック"/>
      <family val="3"/>
      <charset val="128"/>
    </font>
    <font>
      <b/>
      <sz val="11"/>
      <color rgb="FFFF0000"/>
      <name val="游ゴシック"/>
      <family val="3"/>
      <charset val="128"/>
      <scheme val="minor"/>
    </font>
    <font>
      <sz val="11"/>
      <color rgb="FFFF0000"/>
      <name val="ＤＦ特太ゴシック体"/>
      <family val="3"/>
      <charset val="128"/>
    </font>
    <font>
      <sz val="14"/>
      <color rgb="FFFF0000"/>
      <name val="HG丸ｺﾞｼｯｸM-PRO"/>
      <family val="3"/>
      <charset val="128"/>
    </font>
    <font>
      <sz val="12"/>
      <color theme="0"/>
      <name val="HG丸ｺﾞｼｯｸM-PRO"/>
      <family val="3"/>
      <charset val="128"/>
    </font>
    <font>
      <sz val="11"/>
      <color theme="0"/>
      <name val="游ゴシック"/>
      <family val="3"/>
      <charset val="128"/>
      <scheme val="minor"/>
    </font>
    <font>
      <sz val="12"/>
      <color rgb="FFFF0000"/>
      <name val="HG丸ｺﾞｼｯｸM-PRO"/>
      <family val="3"/>
      <charset val="128"/>
    </font>
    <font>
      <sz val="20"/>
      <color theme="0"/>
      <name val="ＤＦ特太ゴシック体"/>
      <family val="3"/>
      <charset val="128"/>
    </font>
    <font>
      <b/>
      <sz val="9"/>
      <name val="HG丸ｺﾞｼｯｸM-PRO"/>
      <family val="3"/>
      <charset val="128"/>
    </font>
    <font>
      <sz val="11"/>
      <color rgb="FFFF3300"/>
      <name val="游ゴシック"/>
      <family val="2"/>
      <charset val="128"/>
      <scheme val="minor"/>
    </font>
  </fonts>
  <fills count="10">
    <fill>
      <patternFill patternType="none"/>
    </fill>
    <fill>
      <patternFill patternType="gray125"/>
    </fill>
    <fill>
      <patternFill patternType="solid">
        <fgColor rgb="FFB8ECF2"/>
        <bgColor indexed="64"/>
      </patternFill>
    </fill>
    <fill>
      <patternFill patternType="solid">
        <fgColor rgb="FFFFFF99"/>
        <bgColor indexed="64"/>
      </patternFill>
    </fill>
    <fill>
      <patternFill patternType="solid">
        <fgColor rgb="FFFF3399"/>
        <bgColor indexed="64"/>
      </patternFill>
    </fill>
    <fill>
      <patternFill patternType="solid">
        <fgColor rgb="FFFF0000"/>
        <bgColor indexed="64"/>
      </patternFill>
    </fill>
    <fill>
      <patternFill patternType="solid">
        <fgColor rgb="FF0070C0"/>
        <bgColor indexed="64"/>
      </patternFill>
    </fill>
    <fill>
      <patternFill patternType="solid">
        <fgColor rgb="FFFF99CC"/>
        <bgColor indexed="64"/>
      </patternFill>
    </fill>
    <fill>
      <patternFill patternType="solid">
        <fgColor rgb="FFFFFFFF"/>
        <bgColor indexed="64"/>
      </patternFill>
    </fill>
    <fill>
      <patternFill patternType="solid">
        <fgColor rgb="FFFF330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style="thick">
        <color rgb="FFFF3399"/>
      </left>
      <right/>
      <top style="thick">
        <color rgb="FFFF3399"/>
      </top>
      <bottom/>
      <diagonal/>
    </border>
    <border>
      <left/>
      <right style="hair">
        <color indexed="64"/>
      </right>
      <top style="thick">
        <color rgb="FFFF3399"/>
      </top>
      <bottom/>
      <diagonal/>
    </border>
    <border>
      <left/>
      <right/>
      <top style="thick">
        <color rgb="FFFF3399"/>
      </top>
      <bottom/>
      <diagonal/>
    </border>
    <border>
      <left/>
      <right style="thick">
        <color rgb="FFFF3399"/>
      </right>
      <top style="thick">
        <color rgb="FFFF3399"/>
      </top>
      <bottom/>
      <diagonal/>
    </border>
    <border>
      <left style="thick">
        <color rgb="FFFF3399"/>
      </left>
      <right/>
      <top/>
      <bottom style="thick">
        <color rgb="FFFF3399"/>
      </bottom>
      <diagonal/>
    </border>
    <border>
      <left/>
      <right style="hair">
        <color indexed="64"/>
      </right>
      <top/>
      <bottom style="thick">
        <color rgb="FFFF3399"/>
      </bottom>
      <diagonal/>
    </border>
    <border>
      <left/>
      <right/>
      <top/>
      <bottom style="thick">
        <color rgb="FFFF3399"/>
      </bottom>
      <diagonal/>
    </border>
    <border>
      <left/>
      <right style="thick">
        <color rgb="FFFF3399"/>
      </right>
      <top/>
      <bottom style="thick">
        <color rgb="FFFF3399"/>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right style="thin">
        <color indexed="64"/>
      </right>
      <top style="thick">
        <color rgb="FFFF3399"/>
      </top>
      <bottom/>
      <diagonal/>
    </border>
    <border>
      <left/>
      <right style="thin">
        <color indexed="64"/>
      </right>
      <top/>
      <bottom style="thick">
        <color rgb="FFFF3399"/>
      </bottom>
      <diagonal/>
    </border>
    <border>
      <left style="thin">
        <color indexed="64"/>
      </left>
      <right/>
      <top style="thick">
        <color rgb="FFFF3399"/>
      </top>
      <bottom/>
      <diagonal/>
    </border>
    <border>
      <left style="thin">
        <color indexed="64"/>
      </left>
      <right/>
      <top/>
      <bottom style="thick">
        <color rgb="FFFF3399"/>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bottom style="thin">
        <color indexed="64"/>
      </bottom>
      <diagonal/>
    </border>
    <border>
      <left/>
      <right style="thick">
        <color indexed="64"/>
      </right>
      <top/>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right style="hair">
        <color indexed="64"/>
      </right>
      <top/>
      <bottom/>
      <diagonal/>
    </border>
    <border>
      <left/>
      <right/>
      <top style="thin">
        <color indexed="64"/>
      </top>
      <bottom style="thick">
        <color rgb="FFFF3399"/>
      </bottom>
      <diagonal/>
    </border>
    <border>
      <left style="thick">
        <color rgb="FFFF3399"/>
      </left>
      <right/>
      <top/>
      <bottom/>
      <diagonal/>
    </border>
    <border>
      <left style="hair">
        <color indexed="64"/>
      </left>
      <right/>
      <top style="thick">
        <color rgb="FFFF3399"/>
      </top>
      <bottom/>
      <diagonal/>
    </border>
    <border>
      <left style="hair">
        <color indexed="64"/>
      </left>
      <right/>
      <top/>
      <bottom style="thick">
        <color rgb="FFFF3399"/>
      </bottom>
      <diagonal/>
    </border>
    <border>
      <left/>
      <right/>
      <top/>
      <bottom style="medium">
        <color indexed="64"/>
      </bottom>
      <diagonal/>
    </border>
    <border>
      <left/>
      <right style="thick">
        <color indexed="64"/>
      </right>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thin">
        <color indexed="64"/>
      </bottom>
      <diagonal/>
    </border>
    <border>
      <left style="thin">
        <color indexed="64"/>
      </left>
      <right style="medium">
        <color indexed="64"/>
      </right>
      <top style="thick">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ck">
        <color indexed="64"/>
      </left>
      <right style="thin">
        <color indexed="64"/>
      </right>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ck">
        <color indexed="64"/>
      </top>
      <bottom style="medium">
        <color indexed="64"/>
      </bottom>
      <diagonal/>
    </border>
    <border diagonalUp="1">
      <left style="medium">
        <color indexed="64"/>
      </left>
      <right/>
      <top style="thick">
        <color indexed="64"/>
      </top>
      <bottom style="medium">
        <color indexed="64"/>
      </bottom>
      <diagonal style="thin">
        <color indexed="64"/>
      </diagonal>
    </border>
    <border diagonalUp="1">
      <left/>
      <right/>
      <top style="thick">
        <color indexed="64"/>
      </top>
      <bottom style="medium">
        <color indexed="64"/>
      </bottom>
      <diagonal style="thin">
        <color indexed="64"/>
      </diagonal>
    </border>
    <border diagonalUp="1">
      <left/>
      <right style="medium">
        <color indexed="64"/>
      </right>
      <top style="thick">
        <color indexed="64"/>
      </top>
      <bottom style="medium">
        <color indexed="64"/>
      </bottom>
      <diagonal style="thin">
        <color indexed="64"/>
      </diagonal>
    </border>
    <border diagonalUp="1">
      <left style="thin">
        <color indexed="64"/>
      </left>
      <right/>
      <top style="thick">
        <color indexed="64"/>
      </top>
      <bottom style="medium">
        <color indexed="64"/>
      </bottom>
      <diagonal style="thin">
        <color indexed="64"/>
      </diagonal>
    </border>
    <border diagonalUp="1">
      <left/>
      <right style="thick">
        <color indexed="64"/>
      </right>
      <top style="thick">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bottom style="thick">
        <color rgb="FFFFC000"/>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style="thick">
        <color rgb="FFFFC000"/>
      </left>
      <right/>
      <top/>
      <bottom style="thick">
        <color rgb="FFFFC000"/>
      </bottom>
      <diagonal/>
    </border>
    <border>
      <left/>
      <right style="thick">
        <color rgb="FFFFC000"/>
      </right>
      <top/>
      <bottom style="thick">
        <color rgb="FFFFC000"/>
      </bottom>
      <diagonal/>
    </border>
  </borders>
  <cellStyleXfs count="3">
    <xf numFmtId="0" fontId="0" fillId="0" borderId="0">
      <alignment vertical="center"/>
    </xf>
    <xf numFmtId="0" fontId="25" fillId="0" borderId="0">
      <alignment vertical="center"/>
    </xf>
    <xf numFmtId="0" fontId="30" fillId="0" borderId="0">
      <alignment vertical="center"/>
    </xf>
  </cellStyleXfs>
  <cellXfs count="532">
    <xf numFmtId="0" fontId="0" fillId="0" borderId="0" xfId="0">
      <alignment vertical="center"/>
    </xf>
    <xf numFmtId="49" fontId="2" fillId="0" borderId="0" xfId="0" applyNumberFormat="1" applyFont="1" applyAlignment="1">
      <alignment horizontal="center" vertical="center"/>
    </xf>
    <xf numFmtId="0" fontId="0" fillId="0" borderId="0" xfId="0" applyAlignment="1">
      <alignment horizontal="center" vertical="center" shrinkToFit="1"/>
    </xf>
    <xf numFmtId="0" fontId="0" fillId="0" borderId="0" xfId="0" applyAlignment="1"/>
    <xf numFmtId="0" fontId="3" fillId="0" borderId="0" xfId="0" applyFont="1" applyAlignment="1">
      <alignment horizontal="center" vertical="center" shrinkToFit="1"/>
    </xf>
    <xf numFmtId="49" fontId="5" fillId="0" borderId="0" xfId="0" applyNumberFormat="1" applyFont="1" applyAlignment="1">
      <alignment horizontal="left" vertical="top"/>
    </xf>
    <xf numFmtId="49" fontId="5" fillId="0" borderId="0" xfId="0" applyNumberFormat="1" applyFont="1" applyBorder="1" applyAlignment="1">
      <alignment horizontal="left" vertical="top"/>
    </xf>
    <xf numFmtId="0" fontId="7" fillId="0" borderId="0" xfId="0" applyFont="1" applyAlignment="1">
      <alignment horizontal="center" vertical="center" shrinkToFit="1"/>
    </xf>
    <xf numFmtId="49" fontId="10" fillId="0" borderId="0" xfId="0" applyNumberFormat="1" applyFont="1" applyAlignment="1">
      <alignment horizontal="left" vertical="center" wrapText="1"/>
    </xf>
    <xf numFmtId="0" fontId="7" fillId="0" borderId="0" xfId="0" applyFont="1" applyBorder="1" applyAlignment="1">
      <alignment horizontal="center" vertical="center" wrapText="1"/>
    </xf>
    <xf numFmtId="0" fontId="23" fillId="0" borderId="0" xfId="0" applyFont="1">
      <alignment vertical="center"/>
    </xf>
    <xf numFmtId="0" fontId="23" fillId="0" borderId="0" xfId="0" applyFont="1" applyFill="1" applyBorder="1">
      <alignment vertical="center"/>
    </xf>
    <xf numFmtId="0" fontId="26" fillId="0" borderId="0" xfId="1" applyFont="1">
      <alignment vertical="center"/>
    </xf>
    <xf numFmtId="0" fontId="18" fillId="0" borderId="0" xfId="0" applyFont="1" applyFill="1" applyBorder="1" applyAlignment="1">
      <alignment horizontal="center" vertical="center"/>
    </xf>
    <xf numFmtId="0" fontId="2" fillId="0" borderId="0" xfId="1" applyFont="1" applyBorder="1" applyAlignment="1">
      <alignment vertical="center" wrapText="1"/>
    </xf>
    <xf numFmtId="0" fontId="26" fillId="0" borderId="0" xfId="1" applyFont="1" applyBorder="1">
      <alignment vertical="center"/>
    </xf>
    <xf numFmtId="0" fontId="2" fillId="0" borderId="0" xfId="1" applyFont="1" applyFill="1" applyBorder="1" applyAlignment="1">
      <alignment vertical="center" wrapText="1"/>
    </xf>
    <xf numFmtId="0" fontId="6" fillId="0" borderId="0" xfId="1" applyFont="1" applyBorder="1" applyAlignment="1">
      <alignment horizontal="center" vertical="center" wrapText="1"/>
    </xf>
    <xf numFmtId="0" fontId="28" fillId="0" borderId="0" xfId="1" applyFont="1" applyBorder="1" applyAlignment="1">
      <alignment horizontal="center" vertical="center" wrapText="1"/>
    </xf>
    <xf numFmtId="0" fontId="23" fillId="0" borderId="0" xfId="1" applyFont="1" applyBorder="1" applyAlignment="1">
      <alignment horizontal="center" vertical="center" wrapText="1"/>
    </xf>
    <xf numFmtId="0" fontId="29" fillId="0" borderId="0" xfId="1" applyFont="1" applyBorder="1" applyAlignment="1">
      <alignment vertical="center" wrapText="1"/>
    </xf>
    <xf numFmtId="0" fontId="26" fillId="0" borderId="0" xfId="1" applyFont="1" applyFill="1" applyBorder="1">
      <alignment vertical="center"/>
    </xf>
    <xf numFmtId="0" fontId="0" fillId="0" borderId="0" xfId="0" applyBorder="1">
      <alignment vertical="center"/>
    </xf>
    <xf numFmtId="0" fontId="20" fillId="0" borderId="0" xfId="0" applyFont="1" applyAlignment="1">
      <alignment horizontal="left" vertical="center" wrapText="1"/>
    </xf>
    <xf numFmtId="0" fontId="18" fillId="0" borderId="16" xfId="0" applyFont="1" applyFill="1" applyBorder="1" applyAlignment="1">
      <alignment horizontal="center" vertical="center" wrapText="1"/>
    </xf>
    <xf numFmtId="49" fontId="22" fillId="0" borderId="16" xfId="0" applyNumberFormat="1" applyFont="1" applyFill="1" applyBorder="1" applyAlignment="1">
      <alignment horizontal="center" vertical="center"/>
    </xf>
    <xf numFmtId="0" fontId="23" fillId="0" borderId="0" xfId="0" applyFont="1" applyBorder="1">
      <alignment vertical="center"/>
    </xf>
    <xf numFmtId="0" fontId="15" fillId="0" borderId="0" xfId="1" applyFont="1" applyBorder="1" applyAlignment="1">
      <alignment vertical="center" wrapText="1"/>
    </xf>
    <xf numFmtId="0" fontId="32" fillId="0" borderId="0" xfId="1" applyFont="1" applyBorder="1">
      <alignment vertical="center"/>
    </xf>
    <xf numFmtId="0" fontId="22" fillId="0" borderId="16" xfId="0" applyFont="1" applyFill="1" applyBorder="1" applyAlignment="1">
      <alignment horizontal="center" vertical="center"/>
    </xf>
    <xf numFmtId="0" fontId="11" fillId="0" borderId="16" xfId="0" applyFont="1" applyBorder="1">
      <alignment vertical="center"/>
    </xf>
    <xf numFmtId="0" fontId="18" fillId="0" borderId="0" xfId="0" applyFont="1" applyFill="1" applyBorder="1" applyAlignment="1">
      <alignment horizontal="left" vertical="center"/>
    </xf>
    <xf numFmtId="0" fontId="15" fillId="0" borderId="10" xfId="1" applyFont="1" applyBorder="1" applyAlignment="1">
      <alignment horizontal="center" vertical="center" wrapText="1"/>
    </xf>
    <xf numFmtId="0" fontId="2" fillId="0" borderId="10" xfId="1" applyFont="1" applyBorder="1" applyAlignment="1">
      <alignment horizontal="center" vertical="center" wrapText="1"/>
    </xf>
    <xf numFmtId="0" fontId="12" fillId="0" borderId="0" xfId="0" applyNumberFormat="1" applyFont="1" applyFill="1" applyBorder="1" applyAlignment="1">
      <alignment horizontal="center" vertical="center" shrinkToFit="1"/>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23" fillId="0" borderId="0" xfId="0" applyFont="1" applyFill="1">
      <alignment vertical="center"/>
    </xf>
    <xf numFmtId="0" fontId="18" fillId="0" borderId="0" xfId="0" applyNumberFormat="1" applyFont="1" applyFill="1" applyBorder="1" applyAlignment="1">
      <alignment horizontal="center" vertical="center"/>
    </xf>
    <xf numFmtId="0" fontId="14" fillId="0" borderId="0" xfId="0" applyFont="1" applyFill="1" applyBorder="1" applyAlignment="1">
      <alignment vertical="top"/>
    </xf>
    <xf numFmtId="0" fontId="15" fillId="0" borderId="10" xfId="1" applyFont="1" applyFill="1" applyBorder="1" applyAlignment="1">
      <alignment horizontal="center" vertical="center" wrapText="1"/>
    </xf>
    <xf numFmtId="0" fontId="14" fillId="0" borderId="10" xfId="0" applyFont="1" applyFill="1" applyBorder="1" applyAlignment="1">
      <alignment vertical="center"/>
    </xf>
    <xf numFmtId="0" fontId="12" fillId="0" borderId="6" xfId="1" applyFont="1" applyFill="1" applyBorder="1" applyAlignment="1">
      <alignment horizontal="center" vertical="center" wrapText="1"/>
    </xf>
    <xf numFmtId="0" fontId="12" fillId="0" borderId="0" xfId="1" applyFont="1" applyFill="1" applyBorder="1" applyAlignment="1">
      <alignment vertical="center" wrapText="1"/>
    </xf>
    <xf numFmtId="0" fontId="15" fillId="0" borderId="6" xfId="1" applyFont="1" applyFill="1" applyBorder="1" applyAlignment="1">
      <alignment horizontal="center" vertical="center" shrinkToFit="1"/>
    </xf>
    <xf numFmtId="0" fontId="26" fillId="0" borderId="0" xfId="1" applyFont="1" applyFill="1">
      <alignment vertical="center"/>
    </xf>
    <xf numFmtId="0" fontId="12" fillId="0" borderId="16" xfId="1" applyFont="1" applyFill="1" applyBorder="1" applyAlignment="1">
      <alignment vertical="center" wrapText="1"/>
    </xf>
    <xf numFmtId="0" fontId="12" fillId="0" borderId="16" xfId="1" applyFont="1" applyFill="1" applyBorder="1" applyAlignment="1">
      <alignment horizontal="center" vertical="center" wrapText="1"/>
    </xf>
    <xf numFmtId="0" fontId="37" fillId="0" borderId="0" xfId="1" applyFont="1" applyBorder="1" applyAlignment="1">
      <alignment horizontal="left" vertical="center" wrapText="1"/>
    </xf>
    <xf numFmtId="0" fontId="37" fillId="0" borderId="0" xfId="1" applyFont="1" applyBorder="1" applyAlignment="1">
      <alignment vertical="center" wrapText="1"/>
    </xf>
    <xf numFmtId="0" fontId="15" fillId="0" borderId="2" xfId="0" applyFont="1" applyBorder="1" applyAlignment="1">
      <alignment horizontal="center" vertical="center"/>
    </xf>
    <xf numFmtId="0" fontId="15" fillId="0" borderId="2" xfId="1" applyFont="1" applyBorder="1" applyAlignment="1">
      <alignment horizontal="center" vertical="center"/>
    </xf>
    <xf numFmtId="0" fontId="14" fillId="0" borderId="0" xfId="0" applyFont="1" applyFill="1" applyBorder="1" applyAlignment="1">
      <alignment horizontal="center" vertical="center"/>
    </xf>
    <xf numFmtId="49" fontId="5" fillId="0" borderId="0" xfId="0" applyNumberFormat="1" applyFont="1" applyAlignment="1">
      <alignment horizontal="left" vertical="top" wrapText="1"/>
    </xf>
    <xf numFmtId="49" fontId="4" fillId="0" borderId="0" xfId="0" applyNumberFormat="1" applyFont="1" applyAlignment="1">
      <alignment horizontal="center" vertical="center" shrinkToFit="1"/>
    </xf>
    <xf numFmtId="0" fontId="40" fillId="0" borderId="0" xfId="1" applyFont="1">
      <alignment vertical="center"/>
    </xf>
    <xf numFmtId="0" fontId="39" fillId="0" borderId="0" xfId="0" applyFont="1">
      <alignment vertical="center"/>
    </xf>
    <xf numFmtId="0" fontId="14" fillId="0" borderId="0" xfId="0" applyFont="1" applyFill="1" applyBorder="1" applyAlignment="1">
      <alignment horizontal="center" vertical="center" wrapText="1"/>
    </xf>
    <xf numFmtId="0" fontId="42" fillId="5" borderId="3" xfId="0" applyFont="1" applyFill="1" applyBorder="1" applyAlignment="1">
      <alignment horizontal="center" vertical="center"/>
    </xf>
    <xf numFmtId="0" fontId="15" fillId="0" borderId="5" xfId="1" applyFont="1" applyBorder="1" applyAlignment="1">
      <alignment horizontal="center" vertical="center"/>
    </xf>
    <xf numFmtId="0" fontId="14" fillId="0" borderId="10" xfId="0" applyFont="1" applyFill="1" applyBorder="1" applyAlignment="1">
      <alignment vertical="top"/>
    </xf>
    <xf numFmtId="0" fontId="42" fillId="5" borderId="3" xfId="1" applyFont="1" applyFill="1" applyBorder="1" applyAlignment="1">
      <alignment horizontal="center" vertical="center"/>
    </xf>
    <xf numFmtId="0" fontId="12" fillId="0" borderId="17" xfId="1" applyFont="1" applyFill="1" applyBorder="1" applyAlignment="1">
      <alignment horizontal="left" vertical="center" wrapText="1"/>
    </xf>
    <xf numFmtId="0" fontId="12" fillId="0" borderId="6" xfId="1" applyFont="1" applyFill="1" applyBorder="1" applyAlignment="1">
      <alignment vertical="center" wrapText="1"/>
    </xf>
    <xf numFmtId="0" fontId="12" fillId="0" borderId="19" xfId="1" applyFont="1" applyFill="1" applyBorder="1" applyAlignment="1">
      <alignment horizontal="left" vertical="center" wrapText="1"/>
    </xf>
    <xf numFmtId="0" fontId="44" fillId="0" borderId="0" xfId="0" applyFont="1">
      <alignment vertical="center"/>
    </xf>
    <xf numFmtId="0" fontId="44" fillId="0" borderId="0" xfId="0" applyFont="1" applyFill="1">
      <alignment vertical="center"/>
    </xf>
    <xf numFmtId="0" fontId="40" fillId="0" borderId="0" xfId="1" applyFont="1" applyBorder="1">
      <alignment vertical="center"/>
    </xf>
    <xf numFmtId="0" fontId="40" fillId="0" borderId="0" xfId="1" applyFont="1" applyFill="1">
      <alignment vertical="center"/>
    </xf>
    <xf numFmtId="0" fontId="0" fillId="0" borderId="0" xfId="0" applyFill="1" applyAlignment="1">
      <alignment vertical="center"/>
    </xf>
    <xf numFmtId="0" fontId="21" fillId="0" borderId="1" xfId="0" applyFont="1" applyFill="1" applyBorder="1" applyAlignment="1">
      <alignment horizontal="center" vertical="center" wrapText="1"/>
    </xf>
    <xf numFmtId="0" fontId="0" fillId="0" borderId="0" xfId="0" applyAlignment="1">
      <alignment vertical="center"/>
    </xf>
    <xf numFmtId="0" fontId="23" fillId="0" borderId="0" xfId="0" applyFont="1" applyAlignment="1">
      <alignment vertical="center"/>
    </xf>
    <xf numFmtId="0" fontId="2" fillId="0" borderId="10" xfId="1" applyFont="1" applyFill="1" applyBorder="1" applyAlignment="1">
      <alignment vertical="center" wrapText="1"/>
    </xf>
    <xf numFmtId="0" fontId="23" fillId="0" borderId="6" xfId="0" applyFont="1" applyBorder="1" applyAlignment="1">
      <alignment vertical="center"/>
    </xf>
    <xf numFmtId="0" fontId="0" fillId="0" borderId="16" xfId="0" applyBorder="1" applyAlignment="1">
      <alignment vertical="center"/>
    </xf>
    <xf numFmtId="0" fontId="44" fillId="0" borderId="0" xfId="0" applyFont="1" applyAlignment="1">
      <alignment vertical="center"/>
    </xf>
    <xf numFmtId="0" fontId="39" fillId="0" borderId="0" xfId="0" applyFont="1" applyFill="1" applyAlignment="1">
      <alignment vertical="center"/>
    </xf>
    <xf numFmtId="0" fontId="39" fillId="0" borderId="0" xfId="0" applyFont="1" applyAlignment="1">
      <alignment vertical="center"/>
    </xf>
    <xf numFmtId="0" fontId="0" fillId="0" borderId="6" xfId="0" applyBorder="1">
      <alignment vertical="center"/>
    </xf>
    <xf numFmtId="0" fontId="28" fillId="0" borderId="6" xfId="1" applyFont="1" applyBorder="1" applyAlignment="1">
      <alignment horizontal="center" vertical="center" wrapText="1"/>
    </xf>
    <xf numFmtId="0" fontId="23" fillId="0" borderId="6" xfId="1" applyFont="1" applyBorder="1" applyAlignment="1">
      <alignment horizontal="center" vertical="center" wrapText="1"/>
    </xf>
    <xf numFmtId="0" fontId="29" fillId="0" borderId="6" xfId="1" applyFont="1" applyBorder="1" applyAlignment="1">
      <alignment vertical="center" wrapText="1"/>
    </xf>
    <xf numFmtId="0" fontId="26" fillId="0" borderId="6" xfId="1" applyFont="1" applyBorder="1">
      <alignment vertical="center"/>
    </xf>
    <xf numFmtId="0" fontId="24" fillId="2" borderId="26" xfId="1" applyFont="1" applyFill="1" applyBorder="1" applyAlignment="1" applyProtection="1">
      <alignment horizontal="center" vertical="center"/>
      <protection locked="0"/>
    </xf>
    <xf numFmtId="0" fontId="24" fillId="2" borderId="40" xfId="1" applyFont="1" applyFill="1" applyBorder="1" applyAlignment="1" applyProtection="1">
      <alignment horizontal="center" vertical="center"/>
      <protection locked="0"/>
    </xf>
    <xf numFmtId="49" fontId="13" fillId="2" borderId="16" xfId="0" applyNumberFormat="1" applyFont="1" applyFill="1" applyBorder="1" applyAlignment="1" applyProtection="1">
      <alignment horizontal="center" vertical="center"/>
      <protection locked="0"/>
    </xf>
    <xf numFmtId="0" fontId="42" fillId="6" borderId="3" xfId="0" applyFont="1" applyFill="1" applyBorder="1" applyAlignment="1">
      <alignment horizontal="center" vertical="center"/>
    </xf>
    <xf numFmtId="0" fontId="0" fillId="0" borderId="0" xfId="0" applyBorder="1" applyAlignment="1">
      <alignment horizontal="center" vertical="center" shrinkToFit="1"/>
    </xf>
    <xf numFmtId="0" fontId="5" fillId="0" borderId="0" xfId="0" applyFont="1" applyBorder="1" applyAlignment="1">
      <alignment vertical="center" shrinkToFit="1"/>
    </xf>
    <xf numFmtId="0" fontId="15" fillId="0" borderId="2" xfId="1" applyFont="1" applyBorder="1" applyAlignment="1">
      <alignment horizontal="center" vertical="center"/>
    </xf>
    <xf numFmtId="49" fontId="2" fillId="0" borderId="12" xfId="0" applyNumberFormat="1" applyFont="1" applyBorder="1" applyAlignment="1">
      <alignment horizontal="center" vertical="center"/>
    </xf>
    <xf numFmtId="0" fontId="24" fillId="2" borderId="40" xfId="1" applyFont="1" applyFill="1" applyBorder="1" applyAlignment="1" applyProtection="1">
      <alignment horizontal="center" vertical="center"/>
      <protection locked="0"/>
    </xf>
    <xf numFmtId="0" fontId="14" fillId="0" borderId="0" xfId="0" applyFont="1" applyFill="1" applyBorder="1" applyAlignment="1">
      <alignment horizontal="center" vertical="center" wrapText="1"/>
    </xf>
    <xf numFmtId="49" fontId="2" fillId="0" borderId="13" xfId="0" applyNumberFormat="1" applyFont="1" applyBorder="1" applyAlignment="1"/>
    <xf numFmtId="49" fontId="2" fillId="0" borderId="13" xfId="0" applyNumberFormat="1" applyFont="1" applyBorder="1" applyAlignment="1">
      <alignment horizontal="center"/>
    </xf>
    <xf numFmtId="49" fontId="2" fillId="0" borderId="0" xfId="0" applyNumberFormat="1" applyFont="1" applyBorder="1" applyAlignment="1">
      <alignment horizontal="center"/>
    </xf>
    <xf numFmtId="49" fontId="2" fillId="0" borderId="0" xfId="0" applyNumberFormat="1" applyFont="1" applyBorder="1" applyAlignment="1"/>
    <xf numFmtId="0" fontId="0" fillId="0" borderId="0" xfId="0" applyBorder="1" applyAlignment="1"/>
    <xf numFmtId="49" fontId="2" fillId="0" borderId="10" xfId="0" applyNumberFormat="1" applyFont="1" applyBorder="1" applyAlignment="1"/>
    <xf numFmtId="49" fontId="2" fillId="0" borderId="52" xfId="0" applyNumberFormat="1" applyFont="1" applyBorder="1" applyAlignment="1">
      <alignment horizontal="center"/>
    </xf>
    <xf numFmtId="49" fontId="2" fillId="0" borderId="52" xfId="0" applyNumberFormat="1" applyFont="1" applyBorder="1" applyAlignment="1"/>
    <xf numFmtId="0" fontId="0" fillId="0" borderId="10" xfId="0" applyBorder="1" applyAlignment="1"/>
    <xf numFmtId="0" fontId="15" fillId="0" borderId="0" xfId="1" applyFont="1" applyFill="1" applyBorder="1" applyAlignment="1">
      <alignment horizontal="center" vertical="center" shrinkToFit="1"/>
    </xf>
    <xf numFmtId="0" fontId="12" fillId="0" borderId="7" xfId="1" applyFont="1" applyFill="1" applyBorder="1" applyAlignment="1">
      <alignment vertical="center" wrapText="1"/>
    </xf>
    <xf numFmtId="0" fontId="12" fillId="0" borderId="0" xfId="1" applyFont="1" applyFill="1" applyBorder="1" applyAlignment="1">
      <alignment horizontal="center" vertical="center" wrapText="1"/>
    </xf>
    <xf numFmtId="0" fontId="14" fillId="0" borderId="2" xfId="0" applyNumberFormat="1" applyFont="1" applyBorder="1" applyAlignment="1">
      <alignment horizontal="center" vertical="center"/>
    </xf>
    <xf numFmtId="0" fontId="52" fillId="0" borderId="0" xfId="0" applyFont="1" applyAlignment="1">
      <alignment horizontal="center" vertical="center"/>
    </xf>
    <xf numFmtId="0" fontId="53" fillId="0" borderId="0" xfId="0" applyFont="1" applyAlignment="1">
      <alignment horizontal="left" vertical="center" wrapText="1"/>
    </xf>
    <xf numFmtId="0" fontId="54" fillId="0" borderId="0" xfId="1" applyFont="1" applyBorder="1" applyAlignment="1">
      <alignment vertical="center" wrapText="1"/>
    </xf>
    <xf numFmtId="0" fontId="52" fillId="0" borderId="0" xfId="0" applyFont="1" applyAlignment="1">
      <alignment vertical="center"/>
    </xf>
    <xf numFmtId="0" fontId="40" fillId="0" borderId="0" xfId="1" applyFont="1" applyBorder="1" applyAlignment="1">
      <alignment vertical="center" wrapText="1"/>
    </xf>
    <xf numFmtId="0" fontId="55" fillId="0" borderId="0" xfId="1" applyFont="1" applyBorder="1" applyAlignment="1">
      <alignment horizontal="center" vertical="center" wrapText="1"/>
    </xf>
    <xf numFmtId="0" fontId="55" fillId="0" borderId="0" xfId="1" applyFont="1" applyBorder="1" applyAlignment="1">
      <alignment vertical="center" wrapText="1"/>
    </xf>
    <xf numFmtId="0" fontId="54" fillId="0" borderId="0" xfId="1" applyFont="1" applyFill="1" applyBorder="1" applyAlignment="1">
      <alignment vertical="center" wrapText="1"/>
    </xf>
    <xf numFmtId="0" fontId="12" fillId="0" borderId="10" xfId="1" applyFont="1" applyFill="1" applyBorder="1" applyAlignment="1">
      <alignment horizontal="center" vertical="center" wrapText="1"/>
    </xf>
    <xf numFmtId="0" fontId="12" fillId="0" borderId="10" xfId="1" applyFont="1" applyFill="1" applyBorder="1" applyAlignment="1">
      <alignment vertical="center" wrapText="1"/>
    </xf>
    <xf numFmtId="0" fontId="41" fillId="0" borderId="0" xfId="0" applyFont="1" applyAlignment="1">
      <alignment vertical="top"/>
    </xf>
    <xf numFmtId="0" fontId="57" fillId="0" borderId="0" xfId="1" applyFont="1">
      <alignment vertical="center"/>
    </xf>
    <xf numFmtId="0" fontId="57" fillId="0" borderId="0" xfId="1" applyFont="1" applyFill="1">
      <alignment vertical="center"/>
    </xf>
    <xf numFmtId="49" fontId="48" fillId="0" borderId="0" xfId="0" applyNumberFormat="1" applyFont="1" applyAlignment="1">
      <alignment vertical="center" wrapText="1"/>
    </xf>
    <xf numFmtId="0" fontId="39" fillId="0" borderId="0" xfId="0" applyFont="1" applyAlignment="1">
      <alignment vertical="top"/>
    </xf>
    <xf numFmtId="0" fontId="18" fillId="0" borderId="55" xfId="0" applyFont="1" applyFill="1" applyBorder="1" applyAlignment="1">
      <alignment horizontal="left" vertical="center"/>
    </xf>
    <xf numFmtId="0" fontId="0" fillId="0" borderId="55" xfId="0" applyBorder="1">
      <alignment vertical="center"/>
    </xf>
    <xf numFmtId="0" fontId="20" fillId="0" borderId="55" xfId="0" applyFont="1" applyBorder="1" applyAlignment="1">
      <alignment horizontal="left" vertical="center" wrapText="1"/>
    </xf>
    <xf numFmtId="0" fontId="2" fillId="0" borderId="0" xfId="0" applyFont="1" applyBorder="1" applyAlignment="1">
      <alignment vertical="center" shrinkToFit="1"/>
    </xf>
    <xf numFmtId="0" fontId="2" fillId="0" borderId="51" xfId="0" applyFont="1" applyBorder="1" applyAlignment="1">
      <alignment vertical="center" shrinkToFit="1"/>
    </xf>
    <xf numFmtId="49" fontId="4" fillId="0" borderId="61" xfId="0" applyNumberFormat="1" applyFont="1" applyBorder="1" applyAlignment="1">
      <alignment horizontal="center" vertical="center"/>
    </xf>
    <xf numFmtId="0" fontId="5" fillId="0" borderId="63" xfId="0" applyFont="1" applyBorder="1" applyAlignment="1">
      <alignment horizontal="center" vertical="center" wrapText="1" shrinkToFit="1"/>
    </xf>
    <xf numFmtId="0" fontId="5" fillId="0" borderId="64" xfId="0" applyFont="1" applyBorder="1" applyAlignment="1">
      <alignment horizontal="center" vertical="center" wrapText="1" shrinkToFit="1"/>
    </xf>
    <xf numFmtId="0" fontId="5" fillId="0" borderId="65" xfId="0" applyFont="1" applyBorder="1" applyAlignment="1">
      <alignment horizontal="center" vertical="center" shrinkToFit="1"/>
    </xf>
    <xf numFmtId="0" fontId="5" fillId="0" borderId="68" xfId="0" applyFont="1" applyBorder="1" applyAlignment="1">
      <alignment horizontal="center" vertical="center" shrinkToFit="1"/>
    </xf>
    <xf numFmtId="0" fontId="0" fillId="0" borderId="70" xfId="0" applyBorder="1" applyAlignment="1">
      <alignment vertical="center" shrinkToFit="1"/>
    </xf>
    <xf numFmtId="0" fontId="5" fillId="0" borderId="71" xfId="0" applyFont="1" applyBorder="1" applyAlignment="1">
      <alignment vertical="center" shrinkToFit="1"/>
    </xf>
    <xf numFmtId="0" fontId="0" fillId="0" borderId="70" xfId="0" applyBorder="1" applyAlignment="1">
      <alignment horizontal="center" vertical="center" shrinkToFit="1"/>
    </xf>
    <xf numFmtId="49" fontId="2" fillId="0" borderId="72" xfId="0" applyNumberFormat="1" applyFont="1" applyBorder="1" applyAlignment="1">
      <alignment horizontal="center" vertical="center"/>
    </xf>
    <xf numFmtId="0" fontId="5" fillId="0" borderId="73"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75" xfId="0" applyFont="1" applyFill="1" applyBorder="1" applyAlignment="1">
      <alignment vertical="center" shrinkToFit="1"/>
    </xf>
    <xf numFmtId="0" fontId="5" fillId="0" borderId="70" xfId="0" applyFont="1" applyBorder="1" applyAlignment="1">
      <alignment vertical="center" shrinkToFit="1"/>
    </xf>
    <xf numFmtId="49" fontId="2" fillId="0" borderId="72" xfId="0" applyNumberFormat="1" applyFont="1" applyFill="1" applyBorder="1" applyAlignment="1">
      <alignment horizontal="center" vertical="center"/>
    </xf>
    <xf numFmtId="49" fontId="5" fillId="0" borderId="73" xfId="0" applyNumberFormat="1" applyFont="1" applyFill="1" applyBorder="1" applyAlignment="1">
      <alignment horizontal="center" vertical="center"/>
    </xf>
    <xf numFmtId="0" fontId="5" fillId="0" borderId="80" xfId="0" applyFont="1" applyBorder="1" applyAlignment="1">
      <alignment horizontal="center" vertical="center" wrapText="1" shrinkToFit="1"/>
    </xf>
    <xf numFmtId="177" fontId="2" fillId="0" borderId="70" xfId="0" applyNumberFormat="1" applyFont="1" applyBorder="1" applyAlignment="1">
      <alignment vertical="center" shrinkToFit="1"/>
    </xf>
    <xf numFmtId="0" fontId="2" fillId="0" borderId="70" xfId="0" applyFont="1" applyBorder="1" applyAlignment="1">
      <alignment horizontal="center" vertical="center" shrinkToFit="1"/>
    </xf>
    <xf numFmtId="0" fontId="2" fillId="0" borderId="70" xfId="0" applyFont="1" applyBorder="1">
      <alignment vertical="center"/>
    </xf>
    <xf numFmtId="0" fontId="2" fillId="0" borderId="71" xfId="0" applyFont="1" applyBorder="1">
      <alignment vertical="center"/>
    </xf>
    <xf numFmtId="176" fontId="24" fillId="0" borderId="70" xfId="0" applyNumberFormat="1" applyFont="1" applyBorder="1" applyAlignment="1">
      <alignment vertical="center" shrinkToFit="1"/>
    </xf>
    <xf numFmtId="176" fontId="24" fillId="0" borderId="71" xfId="0" applyNumberFormat="1" applyFont="1" applyBorder="1" applyAlignment="1">
      <alignment vertical="center" shrinkToFit="1"/>
    </xf>
    <xf numFmtId="0" fontId="45" fillId="0" borderId="70" xfId="0" applyFont="1" applyBorder="1" applyAlignment="1">
      <alignment vertical="center" shrinkToFit="1"/>
    </xf>
    <xf numFmtId="0" fontId="5" fillId="0" borderId="73" xfId="0" applyFont="1" applyBorder="1" applyAlignment="1">
      <alignment horizontal="center" vertical="center" wrapText="1" shrinkToFit="1"/>
    </xf>
    <xf numFmtId="0" fontId="69" fillId="0" borderId="0" xfId="0" applyFont="1">
      <alignment vertical="center"/>
    </xf>
    <xf numFmtId="0" fontId="57" fillId="0" borderId="0" xfId="1" applyFont="1" applyBorder="1">
      <alignment vertical="center"/>
    </xf>
    <xf numFmtId="0" fontId="41" fillId="0" borderId="0" xfId="0" applyFont="1">
      <alignment vertical="center"/>
    </xf>
    <xf numFmtId="0" fontId="12" fillId="0" borderId="17" xfId="1" applyFont="1" applyFill="1" applyBorder="1" applyAlignment="1">
      <alignment vertical="center" wrapText="1"/>
    </xf>
    <xf numFmtId="0" fontId="58" fillId="0" borderId="0" xfId="1" applyFont="1">
      <alignment vertical="center"/>
    </xf>
    <xf numFmtId="0" fontId="39" fillId="0" borderId="0" xfId="1" applyFont="1" applyFill="1" applyBorder="1" applyAlignment="1">
      <alignment vertical="center" wrapText="1"/>
    </xf>
    <xf numFmtId="0" fontId="71" fillId="0" borderId="0" xfId="0" applyFont="1" applyAlignment="1">
      <alignment vertical="center"/>
    </xf>
    <xf numFmtId="178" fontId="5" fillId="0" borderId="0" xfId="0" applyNumberFormat="1" applyFont="1" applyAlignment="1">
      <alignment vertical="center"/>
    </xf>
    <xf numFmtId="49" fontId="2" fillId="0" borderId="0" xfId="0" applyNumberFormat="1" applyFont="1" applyAlignment="1">
      <alignment vertical="center" wrapText="1"/>
    </xf>
    <xf numFmtId="49" fontId="2" fillId="0" borderId="0" xfId="0" applyNumberFormat="1" applyFont="1" applyAlignment="1" applyProtection="1">
      <alignment horizontal="center" vertical="center"/>
    </xf>
    <xf numFmtId="178" fontId="5" fillId="0" borderId="0" xfId="0" applyNumberFormat="1" applyFont="1" applyAlignment="1" applyProtection="1">
      <alignment vertical="center"/>
    </xf>
    <xf numFmtId="0" fontId="0" fillId="0" borderId="0" xfId="0" applyAlignment="1" applyProtection="1">
      <alignment horizontal="center" vertical="center" shrinkToFit="1"/>
    </xf>
    <xf numFmtId="176" fontId="16" fillId="0" borderId="0" xfId="0" applyNumberFormat="1" applyFont="1" applyAlignment="1" applyProtection="1">
      <alignment vertical="center"/>
    </xf>
    <xf numFmtId="176" fontId="2" fillId="0" borderId="0" xfId="0" applyNumberFormat="1" applyFont="1" applyAlignment="1" applyProtection="1">
      <alignment vertical="center"/>
    </xf>
    <xf numFmtId="49" fontId="0" fillId="0" borderId="0" xfId="0" applyNumberFormat="1" applyFont="1" applyAlignment="1" applyProtection="1">
      <alignment horizontal="left" vertical="center" wrapText="1"/>
    </xf>
    <xf numFmtId="49" fontId="73" fillId="2" borderId="1" xfId="0" applyNumberFormat="1" applyFont="1" applyFill="1" applyBorder="1" applyAlignment="1" applyProtection="1">
      <alignment horizontal="center" vertical="center" wrapText="1"/>
    </xf>
    <xf numFmtId="49" fontId="73" fillId="7" borderId="15" xfId="0" applyNumberFormat="1" applyFont="1" applyFill="1" applyBorder="1" applyAlignment="1" applyProtection="1">
      <alignment horizontal="center" vertical="center" wrapText="1"/>
    </xf>
    <xf numFmtId="49" fontId="0" fillId="7" borderId="16" xfId="0" applyNumberFormat="1" applyFont="1" applyFill="1" applyBorder="1" applyAlignment="1" applyProtection="1">
      <alignment horizontal="left" vertical="center" wrapText="1"/>
    </xf>
    <xf numFmtId="49" fontId="0" fillId="7" borderId="17" xfId="0" applyNumberFormat="1" applyFont="1" applyFill="1" applyBorder="1" applyAlignment="1" applyProtection="1">
      <alignment horizontal="left" vertical="center" wrapText="1"/>
    </xf>
    <xf numFmtId="49" fontId="47" fillId="8" borderId="0" xfId="0" applyNumberFormat="1" applyFont="1" applyFill="1" applyAlignment="1">
      <alignment horizontal="left" vertical="center"/>
    </xf>
    <xf numFmtId="179" fontId="75" fillId="3" borderId="1" xfId="0" applyNumberFormat="1" applyFont="1" applyFill="1" applyBorder="1" applyAlignment="1" applyProtection="1">
      <alignment horizontal="right" vertical="center" shrinkToFit="1"/>
    </xf>
    <xf numFmtId="179" fontId="75" fillId="3" borderId="17" xfId="0" applyNumberFormat="1" applyFont="1" applyFill="1" applyBorder="1" applyAlignment="1" applyProtection="1">
      <alignment horizontal="right" vertical="center" shrinkToFit="1"/>
    </xf>
    <xf numFmtId="179" fontId="75" fillId="3" borderId="15" xfId="0" applyNumberFormat="1" applyFont="1" applyFill="1" applyBorder="1" applyAlignment="1" applyProtection="1">
      <alignment horizontal="right" vertical="center" shrinkToFit="1"/>
    </xf>
    <xf numFmtId="0" fontId="78" fillId="0" borderId="0" xfId="0" applyFont="1" applyAlignment="1">
      <alignment horizontal="center" vertical="center"/>
    </xf>
    <xf numFmtId="0" fontId="79" fillId="0" borderId="0" xfId="1" applyFont="1" applyBorder="1" applyAlignment="1">
      <alignment horizontal="center" vertical="center" wrapText="1"/>
    </xf>
    <xf numFmtId="0" fontId="71" fillId="0" borderId="0" xfId="0" applyFont="1">
      <alignment vertical="center"/>
    </xf>
    <xf numFmtId="0" fontId="71" fillId="0" borderId="0" xfId="0" applyFont="1" applyFill="1">
      <alignment vertical="center"/>
    </xf>
    <xf numFmtId="14" fontId="72" fillId="0" borderId="0" xfId="0" applyNumberFormat="1" applyFont="1" applyAlignment="1">
      <alignment vertical="center"/>
    </xf>
    <xf numFmtId="14" fontId="44" fillId="0" borderId="0" xfId="0" applyNumberFormat="1" applyFont="1">
      <alignment vertical="center"/>
    </xf>
    <xf numFmtId="14" fontId="44" fillId="0" borderId="0" xfId="0" applyNumberFormat="1" applyFont="1" applyAlignment="1">
      <alignment vertical="center"/>
    </xf>
    <xf numFmtId="0" fontId="80" fillId="0" borderId="0" xfId="1" applyFont="1" applyFill="1" applyBorder="1" applyAlignment="1">
      <alignment vertical="center" wrapText="1"/>
    </xf>
    <xf numFmtId="0" fontId="81" fillId="0" borderId="0" xfId="1" applyFont="1" applyAlignment="1">
      <alignment horizontal="center" vertical="center"/>
    </xf>
    <xf numFmtId="0" fontId="81" fillId="0" borderId="0" xfId="1" applyFont="1" applyFill="1" applyAlignment="1">
      <alignment horizontal="center" vertical="center"/>
    </xf>
    <xf numFmtId="0" fontId="81" fillId="0" borderId="0" xfId="1" applyFont="1">
      <alignment vertical="center"/>
    </xf>
    <xf numFmtId="0" fontId="81" fillId="0" borderId="0" xfId="1" applyFont="1" applyFill="1">
      <alignment vertical="center"/>
    </xf>
    <xf numFmtId="0" fontId="82" fillId="0" borderId="0" xfId="1" applyFont="1" applyFill="1" applyBorder="1" applyAlignment="1">
      <alignment vertical="center" wrapText="1"/>
    </xf>
    <xf numFmtId="0" fontId="39" fillId="0" borderId="0" xfId="1" applyFont="1">
      <alignment vertical="center"/>
    </xf>
    <xf numFmtId="0" fontId="81" fillId="0" borderId="0" xfId="1" applyFont="1" applyBorder="1" applyAlignment="1">
      <alignment vertical="center" wrapText="1"/>
    </xf>
    <xf numFmtId="0" fontId="81" fillId="0" borderId="0" xfId="1" applyFont="1" applyBorder="1" applyAlignment="1">
      <alignment horizontal="center" vertical="center" wrapText="1"/>
    </xf>
    <xf numFmtId="49" fontId="47" fillId="8" borderId="0" xfId="0" applyNumberFormat="1" applyFont="1" applyFill="1" applyAlignment="1">
      <alignment horizontal="left" vertical="center"/>
    </xf>
    <xf numFmtId="0" fontId="78" fillId="0" borderId="0" xfId="0" applyFont="1" applyAlignment="1">
      <alignment vertical="center"/>
    </xf>
    <xf numFmtId="0" fontId="57" fillId="0" borderId="0" xfId="1" applyFont="1" applyBorder="1" applyAlignment="1">
      <alignment vertical="center" wrapText="1"/>
    </xf>
    <xf numFmtId="0" fontId="0" fillId="0" borderId="88" xfId="0" applyBorder="1">
      <alignment vertical="center"/>
    </xf>
    <xf numFmtId="0" fontId="69" fillId="0" borderId="0" xfId="0" applyFont="1" applyAlignment="1">
      <alignment vertical="top"/>
    </xf>
    <xf numFmtId="0" fontId="22" fillId="2" borderId="16" xfId="0" applyFont="1" applyFill="1" applyBorder="1" applyAlignment="1" applyProtection="1">
      <alignment horizontal="center" vertical="center" wrapText="1"/>
      <protection locked="0"/>
    </xf>
    <xf numFmtId="0" fontId="84" fillId="0" borderId="2" xfId="0" applyFont="1" applyFill="1" applyBorder="1" applyAlignment="1">
      <alignment horizontal="center" vertical="center" wrapText="1"/>
    </xf>
    <xf numFmtId="0" fontId="39" fillId="0" borderId="0" xfId="0" applyFont="1">
      <alignment vertical="center"/>
    </xf>
    <xf numFmtId="0" fontId="85" fillId="0" borderId="0" xfId="0" applyFont="1">
      <alignment vertical="center"/>
    </xf>
    <xf numFmtId="0" fontId="85" fillId="0" borderId="0" xfId="0" applyFont="1" applyAlignment="1">
      <alignment vertical="center"/>
    </xf>
    <xf numFmtId="0" fontId="20" fillId="0" borderId="0" xfId="0" applyFont="1" applyAlignment="1">
      <alignment horizontal="left" vertical="center" wrapText="1"/>
    </xf>
    <xf numFmtId="0" fontId="44" fillId="0" borderId="0" xfId="1" applyFont="1" applyBorder="1" applyAlignment="1">
      <alignment vertical="center" wrapText="1"/>
    </xf>
    <xf numFmtId="0" fontId="81" fillId="0" borderId="0" xfId="0" applyFont="1" applyAlignment="1">
      <alignment vertical="center"/>
    </xf>
    <xf numFmtId="0" fontId="81" fillId="0" borderId="0" xfId="1" applyFont="1" applyFill="1" applyBorder="1" applyAlignment="1">
      <alignment vertical="center" wrapText="1"/>
    </xf>
    <xf numFmtId="0" fontId="81" fillId="0" borderId="0" xfId="0" applyFont="1">
      <alignment vertical="center"/>
    </xf>
    <xf numFmtId="49" fontId="73" fillId="0" borderId="0" xfId="0" applyNumberFormat="1" applyFont="1" applyAlignment="1" applyProtection="1">
      <alignment horizontal="left" vertical="center" wrapText="1"/>
    </xf>
    <xf numFmtId="49" fontId="48" fillId="0" borderId="0" xfId="0" applyNumberFormat="1" applyFont="1" applyAlignment="1">
      <alignment horizontal="left" vertical="center" wrapText="1"/>
    </xf>
    <xf numFmtId="0" fontId="83" fillId="9" borderId="89" xfId="0" applyFont="1" applyFill="1" applyBorder="1" applyAlignment="1">
      <alignment horizontal="center" vertical="center"/>
    </xf>
    <xf numFmtId="0" fontId="83" fillId="9" borderId="90" xfId="0" applyFont="1" applyFill="1" applyBorder="1" applyAlignment="1">
      <alignment horizontal="center" vertical="center"/>
    </xf>
    <xf numFmtId="0" fontId="83" fillId="9" borderId="91" xfId="0" applyFont="1" applyFill="1" applyBorder="1" applyAlignment="1">
      <alignment horizontal="center" vertical="center"/>
    </xf>
    <xf numFmtId="0" fontId="83" fillId="9" borderId="92" xfId="0" applyFont="1" applyFill="1" applyBorder="1" applyAlignment="1">
      <alignment horizontal="center" vertical="center"/>
    </xf>
    <xf numFmtId="0" fontId="83" fillId="9" borderId="88" xfId="0" applyFont="1" applyFill="1" applyBorder="1" applyAlignment="1">
      <alignment horizontal="center" vertical="center"/>
    </xf>
    <xf numFmtId="0" fontId="83" fillId="9" borderId="93" xfId="0" applyFont="1" applyFill="1" applyBorder="1" applyAlignment="1">
      <alignment horizontal="center" vertical="center"/>
    </xf>
    <xf numFmtId="14" fontId="44" fillId="0" borderId="0" xfId="0" applyNumberFormat="1" applyFont="1" applyAlignment="1">
      <alignment horizontal="center" vertical="center"/>
    </xf>
    <xf numFmtId="0" fontId="24" fillId="2" borderId="5" xfId="1" applyFont="1" applyFill="1" applyBorder="1" applyAlignment="1" applyProtection="1">
      <alignment horizontal="center" vertical="center"/>
      <protection locked="0"/>
    </xf>
    <xf numFmtId="0" fontId="24" fillId="2" borderId="9" xfId="1" applyFont="1" applyFill="1" applyBorder="1" applyAlignment="1" applyProtection="1">
      <alignment horizontal="center" vertical="center"/>
      <protection locked="0"/>
    </xf>
    <xf numFmtId="0" fontId="12" fillId="0" borderId="6"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19" xfId="1" applyFont="1" applyFill="1" applyBorder="1" applyAlignment="1">
      <alignment vertical="center" wrapText="1"/>
    </xf>
    <xf numFmtId="0" fontId="12" fillId="0" borderId="18" xfId="1" applyFont="1" applyFill="1" applyBorder="1" applyAlignment="1">
      <alignment vertical="center" wrapText="1"/>
    </xf>
    <xf numFmtId="0" fontId="12" fillId="2" borderId="6" xfId="1" applyFont="1" applyFill="1" applyBorder="1" applyAlignment="1" applyProtection="1">
      <alignment horizontal="left" vertical="center" wrapText="1"/>
      <protection locked="0"/>
    </xf>
    <xf numFmtId="0" fontId="12" fillId="2" borderId="10" xfId="1" applyFont="1" applyFill="1" applyBorder="1" applyAlignment="1" applyProtection="1">
      <alignment horizontal="left" vertical="center" wrapText="1"/>
      <protection locked="0"/>
    </xf>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15" fillId="0" borderId="5"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28" xfId="1" applyFont="1" applyBorder="1" applyAlignment="1">
      <alignment horizontal="center" vertical="center" wrapText="1"/>
    </xf>
    <xf numFmtId="0" fontId="15" fillId="0" borderId="32" xfId="1" applyFont="1" applyBorder="1" applyAlignment="1">
      <alignment horizontal="center" vertical="center" wrapText="1"/>
    </xf>
    <xf numFmtId="0" fontId="15" fillId="0" borderId="33" xfId="1" applyFont="1" applyBorder="1" applyAlignment="1">
      <alignment horizontal="center" vertical="center" wrapText="1"/>
    </xf>
    <xf numFmtId="0" fontId="15" fillId="0" borderId="36" xfId="1" applyFont="1" applyBorder="1" applyAlignment="1">
      <alignment horizontal="center" vertical="center" wrapText="1"/>
    </xf>
    <xf numFmtId="0" fontId="15" fillId="0" borderId="37" xfId="1" applyFont="1" applyBorder="1" applyAlignment="1">
      <alignment horizontal="center" vertical="center" wrapText="1"/>
    </xf>
    <xf numFmtId="0" fontId="31" fillId="2" borderId="30" xfId="0" applyFont="1" applyFill="1" applyBorder="1" applyAlignment="1" applyProtection="1">
      <alignment horizontal="center" vertical="center"/>
      <protection locked="0"/>
    </xf>
    <xf numFmtId="0" fontId="31" fillId="2" borderId="6" xfId="0" applyFont="1" applyFill="1" applyBorder="1" applyAlignment="1" applyProtection="1">
      <alignment horizontal="center" vertical="center"/>
      <protection locked="0"/>
    </xf>
    <xf numFmtId="0" fontId="31" fillId="2" borderId="31" xfId="0" applyFont="1" applyFill="1" applyBorder="1" applyAlignment="1" applyProtection="1">
      <alignment horizontal="center" vertical="center"/>
      <protection locked="0"/>
    </xf>
    <xf numFmtId="0" fontId="31" fillId="2" borderId="10" xfId="0" applyFont="1" applyFill="1" applyBorder="1" applyAlignment="1" applyProtection="1">
      <alignment horizontal="center" vertical="center"/>
      <protection locked="0"/>
    </xf>
    <xf numFmtId="0" fontId="12" fillId="2" borderId="6" xfId="0" applyNumberFormat="1" applyFont="1" applyFill="1" applyBorder="1" applyAlignment="1" applyProtection="1">
      <alignment horizontal="center" vertical="center" shrinkToFit="1"/>
      <protection locked="0"/>
    </xf>
    <xf numFmtId="0" fontId="12" fillId="2" borderId="10" xfId="0" applyNumberFormat="1"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0" borderId="20" xfId="1" applyFont="1" applyFill="1" applyBorder="1" applyAlignment="1">
      <alignment horizontal="left" vertical="center" wrapText="1"/>
    </xf>
    <xf numFmtId="0" fontId="12" fillId="0" borderId="16"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49" fontId="15" fillId="3" borderId="5" xfId="0" applyNumberFormat="1" applyFont="1" applyFill="1" applyBorder="1" applyAlignment="1">
      <alignment horizontal="left" vertical="center" wrapText="1"/>
    </xf>
    <xf numFmtId="49" fontId="15" fillId="3" borderId="6" xfId="0" applyNumberFormat="1" applyFont="1" applyFill="1" applyBorder="1" applyAlignment="1">
      <alignment horizontal="left" vertical="center" wrapText="1"/>
    </xf>
    <xf numFmtId="49" fontId="15" fillId="3" borderId="27" xfId="0" applyNumberFormat="1" applyFont="1" applyFill="1" applyBorder="1" applyAlignment="1">
      <alignment horizontal="left" vertical="center" wrapText="1"/>
    </xf>
    <xf numFmtId="49" fontId="15" fillId="3" borderId="9" xfId="0" applyNumberFormat="1" applyFont="1" applyFill="1" applyBorder="1" applyAlignment="1">
      <alignment horizontal="left" vertical="center" wrapText="1"/>
    </xf>
    <xf numFmtId="49" fontId="15" fillId="3" borderId="10" xfId="0" applyNumberFormat="1" applyFont="1" applyFill="1" applyBorder="1" applyAlignment="1">
      <alignment horizontal="left" vertical="center" wrapText="1"/>
    </xf>
    <xf numFmtId="49" fontId="15" fillId="3" borderId="28" xfId="0" applyNumberFormat="1"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5" fillId="0" borderId="2" xfId="1" applyFont="1" applyBorder="1" applyAlignment="1">
      <alignment horizontal="center" vertical="center"/>
    </xf>
    <xf numFmtId="0" fontId="15" fillId="0" borderId="4" xfId="1" applyFont="1" applyBorder="1" applyAlignment="1">
      <alignment horizontal="center" vertical="center"/>
    </xf>
    <xf numFmtId="0" fontId="33" fillId="2" borderId="6" xfId="0" applyFont="1" applyFill="1" applyBorder="1" applyAlignment="1" applyProtection="1">
      <alignment horizontal="center" vertical="center"/>
      <protection locked="0"/>
    </xf>
    <xf numFmtId="0" fontId="33" fillId="2" borderId="19" xfId="0" applyFont="1" applyFill="1" applyBorder="1" applyAlignment="1" applyProtection="1">
      <alignment horizontal="center" vertical="center"/>
      <protection locked="0"/>
    </xf>
    <xf numFmtId="0" fontId="33" fillId="2" borderId="10" xfId="0"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0" fontId="19" fillId="0" borderId="0" xfId="0" applyFont="1" applyFill="1" applyBorder="1" applyAlignment="1">
      <alignment horizontal="left" vertical="center" wrapText="1"/>
    </xf>
    <xf numFmtId="0" fontId="45" fillId="0" borderId="15" xfId="1" applyNumberFormat="1" applyFont="1" applyBorder="1" applyAlignment="1">
      <alignment horizontal="center" vertical="center" wrapText="1" shrinkToFit="1"/>
    </xf>
    <xf numFmtId="0" fontId="45" fillId="0" borderId="17" xfId="1" applyNumberFormat="1" applyFont="1" applyBorder="1" applyAlignment="1">
      <alignment horizontal="center" vertical="center" wrapText="1" shrinkToFi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60" fillId="0" borderId="2" xfId="1" applyFont="1" applyFill="1" applyBorder="1" applyAlignment="1">
      <alignment horizontal="center" vertical="center" wrapText="1"/>
    </xf>
    <xf numFmtId="0" fontId="60" fillId="0" borderId="3" xfId="1" applyFont="1" applyFill="1" applyBorder="1" applyAlignment="1">
      <alignment horizontal="center" vertical="center" wrapText="1"/>
    </xf>
    <xf numFmtId="0" fontId="31" fillId="2" borderId="34" xfId="0" applyFont="1" applyFill="1" applyBorder="1" applyAlignment="1" applyProtection="1">
      <alignment horizontal="center" vertical="center"/>
      <protection locked="0"/>
    </xf>
    <xf numFmtId="0" fontId="31" fillId="2" borderId="35" xfId="0" applyFont="1" applyFill="1" applyBorder="1" applyAlignment="1" applyProtection="1">
      <alignment horizontal="center" vertical="center"/>
      <protection locked="0"/>
    </xf>
    <xf numFmtId="0" fontId="31" fillId="2" borderId="38" xfId="0" applyFont="1" applyFill="1" applyBorder="1" applyAlignment="1" applyProtection="1">
      <alignment horizontal="center" vertical="center"/>
      <protection locked="0"/>
    </xf>
    <xf numFmtId="0" fontId="31" fillId="2" borderId="39" xfId="0" applyFont="1" applyFill="1" applyBorder="1" applyAlignment="1" applyProtection="1">
      <alignment horizontal="center" vertical="center"/>
      <protection locked="0"/>
    </xf>
    <xf numFmtId="0" fontId="33" fillId="2" borderId="57" xfId="0" applyFont="1" applyFill="1" applyBorder="1" applyAlignment="1" applyProtection="1">
      <alignment horizontal="center" vertical="center"/>
      <protection locked="0"/>
    </xf>
    <xf numFmtId="0" fontId="33" fillId="2" borderId="35" xfId="0" applyFont="1" applyFill="1" applyBorder="1" applyAlignment="1" applyProtection="1">
      <alignment horizontal="center" vertical="center"/>
      <protection locked="0"/>
    </xf>
    <xf numFmtId="0" fontId="33" fillId="2" borderId="58" xfId="0" applyFont="1" applyFill="1" applyBorder="1" applyAlignment="1" applyProtection="1">
      <alignment horizontal="center" vertical="center"/>
      <protection locked="0"/>
    </xf>
    <xf numFmtId="0" fontId="33" fillId="2" borderId="39" xfId="0" applyFont="1" applyFill="1" applyBorder="1" applyAlignment="1" applyProtection="1">
      <alignment horizontal="center" vertical="center"/>
      <protection locked="0"/>
    </xf>
    <xf numFmtId="0" fontId="45" fillId="3" borderId="56" xfId="1" applyFont="1" applyFill="1" applyBorder="1" applyAlignment="1">
      <alignment horizontal="left" vertical="center" wrapText="1"/>
    </xf>
    <xf numFmtId="0" fontId="45" fillId="3" borderId="0" xfId="1" applyFont="1" applyFill="1" applyBorder="1" applyAlignment="1">
      <alignment horizontal="left" vertical="center" wrapText="1"/>
    </xf>
    <xf numFmtId="0" fontId="45" fillId="3" borderId="54" xfId="1" applyFont="1" applyFill="1" applyBorder="1" applyAlignment="1">
      <alignment horizontal="left" vertical="center" wrapText="1"/>
    </xf>
    <xf numFmtId="0" fontId="45" fillId="3" borderId="36" xfId="1" applyFont="1" applyFill="1" applyBorder="1" applyAlignment="1">
      <alignment horizontal="left" vertical="center" wrapText="1"/>
    </xf>
    <xf numFmtId="0" fontId="45" fillId="3" borderId="38" xfId="1" applyFont="1" applyFill="1" applyBorder="1" applyAlignment="1">
      <alignment horizontal="left" vertical="center" wrapText="1"/>
    </xf>
    <xf numFmtId="0" fontId="45" fillId="3" borderId="37" xfId="1" applyFont="1" applyFill="1" applyBorder="1" applyAlignment="1">
      <alignment horizontal="left" vertical="center" wrapText="1"/>
    </xf>
    <xf numFmtId="0" fontId="12" fillId="0" borderId="30"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2" fillId="0" borderId="31" xfId="1" applyFont="1" applyFill="1" applyBorder="1" applyAlignment="1">
      <alignment horizontal="left" vertical="center" wrapText="1"/>
    </xf>
    <xf numFmtId="0" fontId="12" fillId="0" borderId="18" xfId="1" applyFont="1" applyFill="1" applyBorder="1" applyAlignment="1">
      <alignment horizontal="left" vertical="center" wrapText="1"/>
    </xf>
    <xf numFmtId="0" fontId="37" fillId="0" borderId="0" xfId="1" applyFont="1" applyBorder="1" applyAlignment="1">
      <alignment horizontal="left" vertical="center" wrapText="1"/>
    </xf>
    <xf numFmtId="0" fontId="24" fillId="0" borderId="19" xfId="0" applyFont="1" applyBorder="1" applyAlignment="1">
      <alignment horizontal="center" vertical="center"/>
    </xf>
    <xf numFmtId="0" fontId="24" fillId="0" borderId="18" xfId="0" applyFont="1" applyBorder="1" applyAlignment="1">
      <alignment horizontal="center" vertical="center"/>
    </xf>
    <xf numFmtId="0" fontId="45" fillId="0" borderId="15" xfId="1" applyNumberFormat="1" applyFont="1" applyBorder="1" applyAlignment="1">
      <alignment horizontal="center" vertical="center" shrinkToFit="1"/>
    </xf>
    <xf numFmtId="0" fontId="45" fillId="0" borderId="17" xfId="1" applyNumberFormat="1" applyFont="1" applyBorder="1" applyAlignment="1">
      <alignment horizontal="center" vertical="center" shrinkToFit="1"/>
    </xf>
    <xf numFmtId="0" fontId="45" fillId="0" borderId="15" xfId="1" applyFont="1" applyBorder="1" applyAlignment="1">
      <alignment horizontal="center" vertical="center" wrapText="1"/>
    </xf>
    <xf numFmtId="0" fontId="45" fillId="0" borderId="17" xfId="1" applyFont="1" applyBorder="1" applyAlignment="1">
      <alignment horizontal="center" vertical="center" wrapText="1"/>
    </xf>
    <xf numFmtId="0" fontId="36" fillId="0" borderId="19" xfId="0" applyFont="1" applyFill="1" applyBorder="1" applyAlignment="1">
      <alignment horizontal="center" vertical="center"/>
    </xf>
    <xf numFmtId="0" fontId="36" fillId="0" borderId="18" xfId="0" applyFont="1" applyFill="1" applyBorder="1" applyAlignment="1">
      <alignment horizontal="center" vertical="center"/>
    </xf>
    <xf numFmtId="0" fontId="37" fillId="0" borderId="6" xfId="1" applyFont="1" applyBorder="1" applyAlignment="1">
      <alignment horizontal="left" vertical="center" wrapText="1"/>
    </xf>
    <xf numFmtId="49" fontId="14" fillId="3" borderId="5" xfId="0" applyNumberFormat="1" applyFont="1" applyFill="1" applyBorder="1" applyAlignment="1">
      <alignment horizontal="left" vertical="center" wrapText="1"/>
    </xf>
    <xf numFmtId="49" fontId="14" fillId="3" borderId="6" xfId="0" applyNumberFormat="1" applyFont="1" applyFill="1" applyBorder="1" applyAlignment="1">
      <alignment horizontal="left" vertical="center" wrapText="1"/>
    </xf>
    <xf numFmtId="49" fontId="14" fillId="3" borderId="27" xfId="0" applyNumberFormat="1" applyFont="1" applyFill="1" applyBorder="1" applyAlignment="1">
      <alignment horizontal="left" vertical="center" wrapText="1"/>
    </xf>
    <xf numFmtId="49" fontId="14" fillId="3" borderId="9" xfId="0" applyNumberFormat="1" applyFont="1" applyFill="1" applyBorder="1" applyAlignment="1">
      <alignment horizontal="left" vertical="center" wrapText="1"/>
    </xf>
    <xf numFmtId="49" fontId="14" fillId="3" borderId="10" xfId="0" applyNumberFormat="1" applyFont="1" applyFill="1" applyBorder="1" applyAlignment="1">
      <alignment horizontal="left" vertical="center" wrapText="1"/>
    </xf>
    <xf numFmtId="49" fontId="14" fillId="3" borderId="28" xfId="0" applyNumberFormat="1" applyFont="1" applyFill="1" applyBorder="1" applyAlignment="1">
      <alignment horizontal="left" vertical="center" wrapText="1"/>
    </xf>
    <xf numFmtId="0" fontId="14" fillId="0" borderId="19" xfId="0" applyFont="1" applyFill="1" applyBorder="1" applyAlignment="1">
      <alignment horizontal="center" vertical="center"/>
    </xf>
    <xf numFmtId="0" fontId="14" fillId="0" borderId="18" xfId="0" applyFont="1" applyFill="1" applyBorder="1" applyAlignment="1">
      <alignment horizontal="center" vertical="center"/>
    </xf>
    <xf numFmtId="0" fontId="18" fillId="2" borderId="6" xfId="0" applyNumberFormat="1" applyFont="1" applyFill="1" applyBorder="1" applyAlignment="1" applyProtection="1">
      <alignment horizontal="center" vertical="center"/>
      <protection locked="0"/>
    </xf>
    <xf numFmtId="0" fontId="18" fillId="2" borderId="10" xfId="0" applyNumberFormat="1" applyFont="1" applyFill="1" applyBorder="1" applyAlignment="1" applyProtection="1">
      <alignment horizontal="center" vertical="center"/>
      <protection locked="0"/>
    </xf>
    <xf numFmtId="0" fontId="46" fillId="0" borderId="2" xfId="0" applyFont="1" applyBorder="1" applyAlignment="1">
      <alignment horizontal="center" vertical="center" wrapText="1" shrinkToFit="1"/>
    </xf>
    <xf numFmtId="0" fontId="46" fillId="0" borderId="3" xfId="0" applyFont="1" applyBorder="1" applyAlignment="1">
      <alignment horizontal="center" vertical="center" shrinkToFit="1"/>
    </xf>
    <xf numFmtId="0" fontId="15" fillId="0" borderId="2" xfId="1" applyFont="1" applyFill="1" applyBorder="1" applyAlignment="1">
      <alignment horizontal="center" vertical="center" shrinkToFit="1"/>
    </xf>
    <xf numFmtId="0" fontId="15" fillId="0" borderId="4" xfId="1" applyFont="1" applyFill="1" applyBorder="1" applyAlignment="1">
      <alignment horizontal="center" vertical="center" shrinkToFit="1"/>
    </xf>
    <xf numFmtId="0" fontId="12" fillId="2" borderId="16" xfId="1" applyFont="1" applyFill="1" applyBorder="1" applyAlignment="1" applyProtection="1">
      <alignment horizontal="left" vertical="center" wrapText="1"/>
      <protection locked="0"/>
    </xf>
    <xf numFmtId="0" fontId="22" fillId="0" borderId="6" xfId="0" applyFont="1" applyFill="1" applyBorder="1" applyAlignment="1">
      <alignment horizontal="center" vertical="center"/>
    </xf>
    <xf numFmtId="0" fontId="22" fillId="0" borderId="10" xfId="0" applyFont="1" applyFill="1" applyBorder="1" applyAlignment="1">
      <alignment horizontal="center" vertical="center"/>
    </xf>
    <xf numFmtId="49" fontId="12" fillId="2" borderId="6" xfId="0" applyNumberFormat="1" applyFont="1" applyFill="1" applyBorder="1" applyAlignment="1" applyProtection="1">
      <alignment horizontal="center" vertical="center" shrinkToFit="1"/>
      <protection locked="0"/>
    </xf>
    <xf numFmtId="49" fontId="12" fillId="2" borderId="10" xfId="0" applyNumberFormat="1" applyFont="1" applyFill="1" applyBorder="1" applyAlignment="1" applyProtection="1">
      <alignment horizontal="center" vertical="center" shrinkToFit="1"/>
      <protection locked="0"/>
    </xf>
    <xf numFmtId="0" fontId="35" fillId="2" borderId="5" xfId="1" applyFont="1" applyFill="1" applyBorder="1" applyAlignment="1" applyProtection="1">
      <alignment horizontal="center" vertical="center" wrapText="1"/>
      <protection locked="0"/>
    </xf>
    <xf numFmtId="0" fontId="35" fillId="2" borderId="19" xfId="1" applyFont="1" applyFill="1" applyBorder="1" applyAlignment="1" applyProtection="1">
      <alignment horizontal="center" vertical="center" wrapText="1"/>
      <protection locked="0"/>
    </xf>
    <xf numFmtId="0" fontId="35" fillId="2" borderId="9" xfId="1" applyFont="1" applyFill="1" applyBorder="1" applyAlignment="1" applyProtection="1">
      <alignment horizontal="center" vertical="center" wrapText="1"/>
      <protection locked="0"/>
    </xf>
    <xf numFmtId="0" fontId="35" fillId="2" borderId="18" xfId="1" applyFont="1" applyFill="1" applyBorder="1" applyAlignment="1" applyProtection="1">
      <alignment horizontal="center" vertical="center" wrapText="1"/>
      <protection locked="0"/>
    </xf>
    <xf numFmtId="0" fontId="15" fillId="0" borderId="34" xfId="1" applyFont="1" applyBorder="1" applyAlignment="1">
      <alignment horizontal="center" vertical="center" wrapText="1"/>
    </xf>
    <xf numFmtId="0" fontId="15" fillId="0" borderId="43" xfId="1" applyFont="1" applyBorder="1" applyAlignment="1">
      <alignment horizontal="center" vertical="center" wrapText="1"/>
    </xf>
    <xf numFmtId="0" fontId="15" fillId="0" borderId="38" xfId="1" applyFont="1" applyBorder="1" applyAlignment="1">
      <alignment horizontal="center" vertical="center" wrapText="1"/>
    </xf>
    <xf numFmtId="0" fontId="15" fillId="0" borderId="44" xfId="1" applyFont="1" applyBorder="1" applyAlignment="1">
      <alignment horizontal="center" vertical="center" wrapText="1"/>
    </xf>
    <xf numFmtId="0" fontId="12" fillId="2" borderId="45" xfId="1" applyFont="1" applyFill="1" applyBorder="1" applyAlignment="1" applyProtection="1">
      <alignment horizontal="center" vertical="center" wrapText="1"/>
      <protection locked="0"/>
    </xf>
    <xf numFmtId="0" fontId="12" fillId="2" borderId="34" xfId="1" applyFont="1" applyFill="1" applyBorder="1" applyAlignment="1" applyProtection="1">
      <alignment horizontal="center" vertical="center" wrapText="1"/>
      <protection locked="0"/>
    </xf>
    <xf numFmtId="0" fontId="12" fillId="2" borderId="46" xfId="1" applyFont="1" applyFill="1" applyBorder="1" applyAlignment="1" applyProtection="1">
      <alignment horizontal="center" vertical="center" wrapText="1"/>
      <protection locked="0"/>
    </xf>
    <xf numFmtId="0" fontId="12" fillId="2" borderId="38" xfId="1" applyFont="1" applyFill="1" applyBorder="1" applyAlignment="1" applyProtection="1">
      <alignment horizontal="center" vertical="center" wrapText="1"/>
      <protection locked="0"/>
    </xf>
    <xf numFmtId="0" fontId="16" fillId="0" borderId="22" xfId="0" applyFont="1" applyFill="1" applyBorder="1" applyAlignment="1" applyProtection="1">
      <alignment horizontal="left" vertical="center"/>
      <protection locked="0"/>
    </xf>
    <xf numFmtId="0" fontId="16" fillId="0" borderId="23" xfId="0" applyFont="1" applyFill="1" applyBorder="1" applyAlignment="1" applyProtection="1">
      <alignment horizontal="left" vertical="center"/>
      <protection locked="0"/>
    </xf>
    <xf numFmtId="0" fontId="15" fillId="0" borderId="3" xfId="1" applyFont="1" applyFill="1" applyBorder="1" applyAlignment="1">
      <alignment horizontal="center" vertical="center" shrinkToFit="1"/>
    </xf>
    <xf numFmtId="0" fontId="14" fillId="0" borderId="8" xfId="0" applyFont="1" applyFill="1" applyBorder="1" applyAlignment="1">
      <alignment horizontal="center" vertical="center"/>
    </xf>
    <xf numFmtId="0" fontId="34" fillId="0" borderId="5" xfId="1" applyFont="1" applyBorder="1" applyAlignment="1">
      <alignment horizontal="center" vertical="center" wrapText="1"/>
    </xf>
    <xf numFmtId="0" fontId="34" fillId="0" borderId="19" xfId="1" applyFont="1" applyBorder="1" applyAlignment="1">
      <alignment horizontal="center" vertical="center" wrapText="1"/>
    </xf>
    <xf numFmtId="0" fontId="34" fillId="0" borderId="9" xfId="1" applyFont="1" applyBorder="1" applyAlignment="1">
      <alignment horizontal="center" vertical="center" wrapText="1"/>
    </xf>
    <xf numFmtId="0" fontId="34" fillId="0" borderId="18" xfId="1" applyFont="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5" fillId="0" borderId="35" xfId="1" applyFont="1" applyBorder="1" applyAlignment="1">
      <alignment horizontal="center" vertical="center" wrapText="1"/>
    </xf>
    <xf numFmtId="0" fontId="15" fillId="0" borderId="39" xfId="1"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4" fillId="2" borderId="16" xfId="0"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33" fillId="2" borderId="30" xfId="0" applyFont="1" applyFill="1" applyBorder="1" applyAlignment="1" applyProtection="1">
      <alignment horizontal="center" vertical="center"/>
      <protection locked="0"/>
    </xf>
    <xf numFmtId="0" fontId="33" fillId="2" borderId="31" xfId="0" applyFont="1" applyFill="1" applyBorder="1" applyAlignment="1" applyProtection="1">
      <alignment horizontal="center" vertical="center"/>
      <protection locked="0"/>
    </xf>
    <xf numFmtId="176" fontId="50" fillId="4" borderId="9" xfId="0" applyNumberFormat="1" applyFont="1" applyFill="1" applyBorder="1" applyAlignment="1">
      <alignment horizontal="center" vertical="center" wrapText="1"/>
    </xf>
    <xf numFmtId="176" fontId="50" fillId="4" borderId="10" xfId="0" applyNumberFormat="1" applyFont="1" applyFill="1" applyBorder="1" applyAlignment="1">
      <alignment horizontal="center" vertical="center" wrapText="1"/>
    </xf>
    <xf numFmtId="0" fontId="18" fillId="2" borderId="16"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8" fillId="2" borderId="10"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2" borderId="10"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left" vertical="center" wrapText="1"/>
      <protection locked="0"/>
    </xf>
    <xf numFmtId="0" fontId="18" fillId="2" borderId="19" xfId="0" applyFont="1" applyFill="1" applyBorder="1" applyAlignment="1" applyProtection="1">
      <alignment horizontal="left" vertical="center" wrapText="1"/>
      <protection locked="0"/>
    </xf>
    <xf numFmtId="0" fontId="18" fillId="2" borderId="10" xfId="0" applyFont="1" applyFill="1" applyBorder="1" applyAlignment="1" applyProtection="1">
      <alignment horizontal="left" vertical="center" wrapText="1"/>
      <protection locked="0"/>
    </xf>
    <xf numFmtId="0" fontId="18" fillId="2" borderId="18" xfId="0" applyFont="1" applyFill="1" applyBorder="1" applyAlignment="1" applyProtection="1">
      <alignment horizontal="left" vertical="center" wrapText="1"/>
      <protection locked="0"/>
    </xf>
    <xf numFmtId="0" fontId="18" fillId="2" borderId="16" xfId="0" applyFont="1" applyFill="1" applyBorder="1" applyAlignment="1" applyProtection="1">
      <alignment horizontal="left" vertical="center" wrapText="1"/>
      <protection locked="0"/>
    </xf>
    <xf numFmtId="0" fontId="18" fillId="2" borderId="17" xfId="0" applyFont="1" applyFill="1" applyBorder="1" applyAlignment="1" applyProtection="1">
      <alignment horizontal="left" vertical="center" wrapText="1"/>
      <protection locked="0"/>
    </xf>
    <xf numFmtId="0" fontId="18" fillId="2" borderId="25" xfId="0" applyFont="1" applyFill="1" applyBorder="1" applyAlignment="1" applyProtection="1">
      <alignment horizontal="left" vertical="center"/>
      <protection locked="0"/>
    </xf>
    <xf numFmtId="0" fontId="18" fillId="2" borderId="24" xfId="0" applyFont="1" applyFill="1" applyBorder="1" applyAlignment="1" applyProtection="1">
      <alignment horizontal="left" vertical="center"/>
      <protection locked="0"/>
    </xf>
    <xf numFmtId="0" fontId="18" fillId="2" borderId="29" xfId="0" applyFont="1" applyFill="1" applyBorder="1" applyAlignment="1" applyProtection="1">
      <alignment horizontal="left" vertical="center"/>
      <protection locked="0"/>
    </xf>
    <xf numFmtId="0" fontId="18" fillId="2" borderId="9" xfId="0" applyFont="1" applyFill="1" applyBorder="1" applyAlignment="1" applyProtection="1">
      <alignment horizontal="left" vertical="center"/>
      <protection locked="0"/>
    </xf>
    <xf numFmtId="0" fontId="18" fillId="2" borderId="10" xfId="0" applyFont="1" applyFill="1" applyBorder="1" applyAlignment="1" applyProtection="1">
      <alignment horizontal="left" vertical="center"/>
      <protection locked="0"/>
    </xf>
    <xf numFmtId="0" fontId="18" fillId="2" borderId="18" xfId="0" applyFont="1" applyFill="1" applyBorder="1" applyAlignment="1" applyProtection="1">
      <alignment horizontal="left" vertical="center"/>
      <protection locked="0"/>
    </xf>
    <xf numFmtId="0" fontId="14" fillId="0" borderId="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8" xfId="0" applyFont="1" applyFill="1" applyBorder="1" applyAlignment="1">
      <alignment horizontal="center" vertical="center" wrapText="1"/>
    </xf>
    <xf numFmtId="49" fontId="18" fillId="2" borderId="16" xfId="0" applyNumberFormat="1" applyFont="1" applyFill="1" applyBorder="1" applyAlignment="1" applyProtection="1">
      <alignment horizontal="center" vertical="center"/>
      <protection locked="0"/>
    </xf>
    <xf numFmtId="49" fontId="18" fillId="2" borderId="17" xfId="0" applyNumberFormat="1" applyFont="1" applyFill="1" applyBorder="1" applyAlignment="1" applyProtection="1">
      <alignment horizontal="center" vertical="center"/>
      <protection locked="0"/>
    </xf>
    <xf numFmtId="0" fontId="14"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4" fillId="2" borderId="40" xfId="1" applyFont="1" applyFill="1" applyBorder="1" applyAlignment="1" applyProtection="1">
      <alignment horizontal="center" vertical="center"/>
      <protection locked="0"/>
    </xf>
    <xf numFmtId="0" fontId="24" fillId="2" borderId="41" xfId="1" applyFont="1" applyFill="1" applyBorder="1" applyAlignment="1" applyProtection="1">
      <alignment horizontal="center" vertical="center"/>
      <protection locked="0"/>
    </xf>
    <xf numFmtId="0" fontId="16" fillId="0" borderId="21" xfId="0" applyFont="1" applyFill="1" applyBorder="1" applyAlignment="1" applyProtection="1">
      <alignment horizontal="left" vertical="center"/>
      <protection locked="0"/>
    </xf>
    <xf numFmtId="49" fontId="13" fillId="2" borderId="5" xfId="0" applyNumberFormat="1" applyFont="1" applyFill="1" applyBorder="1" applyAlignment="1" applyProtection="1">
      <alignment horizontal="left" vertical="top" wrapText="1"/>
      <protection locked="0"/>
    </xf>
    <xf numFmtId="49" fontId="13" fillId="2" borderId="6" xfId="0" applyNumberFormat="1" applyFont="1" applyFill="1" applyBorder="1" applyAlignment="1" applyProtection="1">
      <alignment horizontal="left" vertical="top" wrapText="1"/>
      <protection locked="0"/>
    </xf>
    <xf numFmtId="49" fontId="13" fillId="2" borderId="19" xfId="0" applyNumberFormat="1" applyFont="1" applyFill="1" applyBorder="1" applyAlignment="1" applyProtection="1">
      <alignment horizontal="left" vertical="top" wrapText="1"/>
      <protection locked="0"/>
    </xf>
    <xf numFmtId="49" fontId="13" fillId="2" borderId="9" xfId="0" applyNumberFormat="1" applyFont="1" applyFill="1" applyBorder="1" applyAlignment="1" applyProtection="1">
      <alignment horizontal="left" vertical="top" wrapText="1"/>
      <protection locked="0"/>
    </xf>
    <xf numFmtId="49" fontId="13" fillId="2" borderId="10" xfId="0" applyNumberFormat="1" applyFont="1" applyFill="1" applyBorder="1" applyAlignment="1" applyProtection="1">
      <alignment horizontal="left" vertical="top" wrapText="1"/>
      <protection locked="0"/>
    </xf>
    <xf numFmtId="49" fontId="13" fillId="2" borderId="18" xfId="0" applyNumberFormat="1" applyFont="1" applyFill="1" applyBorder="1" applyAlignment="1" applyProtection="1">
      <alignment horizontal="left" vertical="top" wrapText="1"/>
      <protection locked="0"/>
    </xf>
    <xf numFmtId="49" fontId="14" fillId="3" borderId="9" xfId="0" applyNumberFormat="1" applyFont="1" applyFill="1" applyBorder="1" applyAlignment="1">
      <alignment horizontal="center" vertical="center" wrapText="1"/>
    </xf>
    <xf numFmtId="49" fontId="14" fillId="3" borderId="10" xfId="0" applyNumberFormat="1" applyFont="1" applyFill="1" applyBorder="1" applyAlignment="1">
      <alignment horizontal="center" vertical="center" wrapText="1"/>
    </xf>
    <xf numFmtId="176" fontId="70" fillId="3" borderId="10" xfId="0" applyNumberFormat="1" applyFont="1" applyFill="1" applyBorder="1" applyAlignment="1">
      <alignment horizontal="center" vertical="center" wrapText="1"/>
    </xf>
    <xf numFmtId="49" fontId="33" fillId="3" borderId="5" xfId="0" applyNumberFormat="1" applyFont="1" applyFill="1" applyBorder="1" applyAlignment="1">
      <alignment horizontal="left" vertical="center" wrapText="1"/>
    </xf>
    <xf numFmtId="0" fontId="18" fillId="0" borderId="6" xfId="0" applyFont="1" applyFill="1" applyBorder="1" applyAlignment="1">
      <alignment horizontal="center" vertical="center"/>
    </xf>
    <xf numFmtId="0" fontId="18" fillId="0" borderId="10" xfId="0" applyFont="1" applyFill="1" applyBorder="1" applyAlignment="1">
      <alignment horizontal="center" vertical="center"/>
    </xf>
    <xf numFmtId="49" fontId="13" fillId="2" borderId="6" xfId="0" applyNumberFormat="1" applyFont="1" applyFill="1" applyBorder="1" applyAlignment="1" applyProtection="1">
      <alignment horizontal="center" vertical="center"/>
      <protection locked="0"/>
    </xf>
    <xf numFmtId="49" fontId="13" fillId="2" borderId="10" xfId="0" applyNumberFormat="1" applyFont="1" applyFill="1" applyBorder="1" applyAlignment="1" applyProtection="1">
      <alignment horizontal="center" vertical="center"/>
      <protection locked="0"/>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49" fontId="13" fillId="2" borderId="16" xfId="0" applyNumberFormat="1" applyFont="1" applyFill="1" applyBorder="1" applyAlignment="1" applyProtection="1">
      <alignment horizontal="center" vertical="center"/>
      <protection locked="0"/>
    </xf>
    <xf numFmtId="49" fontId="47" fillId="8" borderId="0" xfId="0" applyNumberFormat="1" applyFont="1" applyFill="1" applyAlignment="1">
      <alignment horizontal="left" vertical="center"/>
    </xf>
    <xf numFmtId="0" fontId="56" fillId="0" borderId="7" xfId="1" applyFont="1" applyBorder="1" applyAlignment="1">
      <alignment horizontal="left" vertical="center" wrapText="1"/>
    </xf>
    <xf numFmtId="0" fontId="56" fillId="0" borderId="0" xfId="1" applyFont="1" applyBorder="1" applyAlignment="1">
      <alignment horizontal="left" vertical="center" wrapText="1"/>
    </xf>
    <xf numFmtId="0" fontId="37" fillId="0" borderId="7" xfId="1" applyFont="1" applyBorder="1" applyAlignment="1">
      <alignment horizontal="left" vertical="center" wrapText="1"/>
    </xf>
    <xf numFmtId="0" fontId="41" fillId="0" borderId="0" xfId="0" applyFont="1" applyAlignment="1">
      <alignment horizontal="center" vertical="center" wrapText="1"/>
    </xf>
    <xf numFmtId="0" fontId="15" fillId="0" borderId="19" xfId="1" applyFont="1" applyFill="1" applyBorder="1" applyAlignment="1">
      <alignment horizontal="center" vertical="center" shrinkToFit="1"/>
    </xf>
    <xf numFmtId="0" fontId="15" fillId="0" borderId="18" xfId="1" applyFont="1" applyFill="1" applyBorder="1" applyAlignment="1">
      <alignment horizontal="center" vertical="center" shrinkToFit="1"/>
    </xf>
    <xf numFmtId="0" fontId="2" fillId="0" borderId="30"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31"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12" fillId="0" borderId="42"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6" fillId="2" borderId="16" xfId="1" applyFont="1" applyFill="1" applyBorder="1" applyAlignment="1" applyProtection="1">
      <alignment horizontal="left" vertical="center" wrapText="1"/>
      <protection locked="0"/>
    </xf>
    <xf numFmtId="0" fontId="12" fillId="2" borderId="0" xfId="1" applyFont="1" applyFill="1" applyBorder="1" applyAlignment="1" applyProtection="1">
      <alignment horizontal="left" vertical="center" wrapText="1"/>
      <protection locked="0"/>
    </xf>
    <xf numFmtId="178" fontId="5" fillId="0" borderId="0" xfId="0" applyNumberFormat="1" applyFont="1" applyAlignment="1">
      <alignment horizontal="right" vertical="center"/>
    </xf>
    <xf numFmtId="0" fontId="6" fillId="0" borderId="0" xfId="0" applyFont="1" applyAlignment="1">
      <alignment horizontal="left" vertical="center" shrinkToFit="1"/>
    </xf>
    <xf numFmtId="0" fontId="2" fillId="0" borderId="70" xfId="0" applyFont="1" applyBorder="1" applyAlignment="1">
      <alignment horizontal="center" vertical="center" shrinkToFit="1"/>
    </xf>
    <xf numFmtId="0" fontId="2" fillId="0" borderId="75" xfId="0" applyFont="1" applyBorder="1" applyAlignment="1">
      <alignment horizontal="center" vertical="center" shrinkToFit="1"/>
    </xf>
    <xf numFmtId="0" fontId="68" fillId="0" borderId="70" xfId="0" applyFont="1" applyBorder="1" applyAlignment="1">
      <alignment horizontal="center" vertical="center" shrinkToFit="1"/>
    </xf>
    <xf numFmtId="176" fontId="66" fillId="0" borderId="70" xfId="0" applyNumberFormat="1" applyFont="1" applyBorder="1" applyAlignment="1">
      <alignment horizontal="left" vertical="center" shrinkToFit="1"/>
    </xf>
    <xf numFmtId="0" fontId="67" fillId="0" borderId="70" xfId="0" applyFont="1" applyBorder="1" applyAlignment="1">
      <alignment horizontal="right" vertical="center" shrinkToFit="1"/>
    </xf>
    <xf numFmtId="0" fontId="16" fillId="0" borderId="10"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66" xfId="0" applyFont="1" applyBorder="1" applyAlignment="1">
      <alignment horizontal="center" vertical="center" shrinkToFit="1"/>
    </xf>
    <xf numFmtId="0" fontId="16" fillId="0" borderId="79" xfId="0" applyFont="1" applyBorder="1" applyAlignment="1">
      <alignment horizontal="center" vertical="center" shrinkToFit="1"/>
    </xf>
    <xf numFmtId="0" fontId="45" fillId="0" borderId="70" xfId="0" applyFont="1" applyBorder="1" applyAlignment="1">
      <alignment horizontal="right" vertical="center" wrapText="1" shrinkToFit="1"/>
    </xf>
    <xf numFmtId="0" fontId="15" fillId="0" borderId="70" xfId="0" applyFont="1" applyBorder="1" applyAlignment="1">
      <alignment horizontal="center" vertical="center" wrapText="1" shrinkToFit="1"/>
    </xf>
    <xf numFmtId="177" fontId="2" fillId="0" borderId="13" xfId="0" applyNumberFormat="1" applyFont="1" applyBorder="1" applyAlignment="1">
      <alignment horizontal="left" vertical="top" shrinkToFit="1"/>
    </xf>
    <xf numFmtId="177" fontId="2" fillId="0" borderId="14" xfId="0" applyNumberFormat="1" applyFont="1" applyBorder="1" applyAlignment="1">
      <alignment horizontal="left" vertical="top" shrinkToFit="1"/>
    </xf>
    <xf numFmtId="0" fontId="45" fillId="0" borderId="10" xfId="0" applyFont="1" applyBorder="1" applyAlignment="1">
      <alignment horizontal="left" vertical="center" shrinkToFit="1"/>
    </xf>
    <xf numFmtId="0" fontId="45" fillId="0" borderId="50" xfId="0" applyFont="1" applyBorder="1" applyAlignment="1">
      <alignment horizontal="left" vertical="center" shrinkToFit="1"/>
    </xf>
    <xf numFmtId="0" fontId="45" fillId="0" borderId="59" xfId="0" applyFont="1" applyBorder="1" applyAlignment="1">
      <alignment horizontal="left" vertical="center" shrinkToFit="1"/>
    </xf>
    <xf numFmtId="0" fontId="45" fillId="0" borderId="60" xfId="0" applyFont="1" applyBorder="1" applyAlignment="1">
      <alignment horizontal="left" vertical="center" shrinkToFit="1"/>
    </xf>
    <xf numFmtId="177" fontId="2" fillId="0" borderId="70" xfId="0" applyNumberFormat="1" applyFont="1" applyBorder="1" applyAlignment="1">
      <alignment horizontal="center" vertical="center" shrinkToFit="1"/>
    </xf>
    <xf numFmtId="0" fontId="15" fillId="0" borderId="70" xfId="0" applyFont="1" applyBorder="1" applyAlignment="1">
      <alignment horizontal="center" vertical="center" shrinkToFit="1"/>
    </xf>
    <xf numFmtId="0" fontId="5" fillId="0" borderId="10" xfId="0" applyFont="1" applyBorder="1" applyAlignment="1">
      <alignment horizontal="left" vertical="center" wrapText="1" shrinkToFit="1"/>
    </xf>
    <xf numFmtId="0" fontId="5" fillId="0" borderId="50" xfId="0" applyFont="1" applyBorder="1" applyAlignment="1">
      <alignment horizontal="left" vertical="center" wrapText="1" shrinkToFit="1"/>
    </xf>
    <xf numFmtId="177" fontId="2" fillId="0" borderId="66" xfId="0" applyNumberFormat="1" applyFont="1" applyBorder="1" applyAlignment="1">
      <alignment horizontal="left" vertical="center" wrapText="1" shrinkToFit="1"/>
    </xf>
    <xf numFmtId="177" fontId="2" fillId="0" borderId="67" xfId="0" applyNumberFormat="1" applyFont="1" applyBorder="1" applyAlignment="1">
      <alignment horizontal="left"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5" fillId="0" borderId="76" xfId="0" applyFont="1" applyBorder="1" applyAlignment="1">
      <alignment horizontal="center" vertical="center" wrapText="1" shrinkToFit="1"/>
    </xf>
    <xf numFmtId="0" fontId="5" fillId="0" borderId="66" xfId="0" applyFont="1" applyBorder="1" applyAlignment="1">
      <alignment horizontal="center" vertical="center" wrapText="1" shrinkToFit="1"/>
    </xf>
    <xf numFmtId="0" fontId="5" fillId="0" borderId="79" xfId="0" applyFont="1" applyBorder="1" applyAlignment="1">
      <alignment horizontal="center" vertical="center" wrapText="1" shrinkToFit="1"/>
    </xf>
    <xf numFmtId="177" fontId="2" fillId="0" borderId="0" xfId="0" applyNumberFormat="1" applyFont="1" applyBorder="1" applyAlignment="1">
      <alignment horizontal="center" vertical="center" shrinkToFit="1"/>
    </xf>
    <xf numFmtId="177" fontId="12" fillId="0" borderId="59" xfId="0" applyNumberFormat="1" applyFont="1" applyBorder="1" applyAlignment="1">
      <alignment horizontal="left" vertical="center" wrapText="1" shrinkToFit="1"/>
    </xf>
    <xf numFmtId="177" fontId="12" fillId="0" borderId="60" xfId="0" applyNumberFormat="1" applyFont="1" applyBorder="1" applyAlignment="1">
      <alignment horizontal="left" vertical="center" wrapText="1" shrinkToFit="1"/>
    </xf>
    <xf numFmtId="0" fontId="5" fillId="0" borderId="18" xfId="0" applyFont="1" applyBorder="1" applyAlignment="1">
      <alignment horizontal="left" vertical="center" wrapText="1" shrinkToFit="1"/>
    </xf>
    <xf numFmtId="177" fontId="16" fillId="0" borderId="74" xfId="0" applyNumberFormat="1" applyFont="1" applyBorder="1" applyAlignment="1">
      <alignment horizontal="center" vertical="center" shrinkToFit="1"/>
    </xf>
    <xf numFmtId="177" fontId="16" fillId="0" borderId="77" xfId="0" applyNumberFormat="1" applyFont="1" applyBorder="1" applyAlignment="1">
      <alignment horizontal="center" vertical="center" shrinkToFit="1"/>
    </xf>
    <xf numFmtId="177" fontId="12" fillId="0" borderId="59" xfId="0" applyNumberFormat="1" applyFont="1" applyBorder="1" applyAlignment="1">
      <alignment horizontal="right" vertical="center" wrapText="1" shrinkToFit="1"/>
    </xf>
    <xf numFmtId="0" fontId="2" fillId="0" borderId="0" xfId="0" applyFont="1" applyBorder="1" applyAlignment="1">
      <alignment horizontal="center" vertical="center" shrinkToFit="1"/>
    </xf>
    <xf numFmtId="177" fontId="16" fillId="0" borderId="87" xfId="0" applyNumberFormat="1" applyFont="1" applyBorder="1" applyAlignment="1">
      <alignment horizontal="center" vertical="center" shrinkToFit="1"/>
    </xf>
    <xf numFmtId="0" fontId="4" fillId="0" borderId="78"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75" xfId="0" applyFont="1" applyBorder="1" applyAlignment="1">
      <alignment horizontal="left"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5" xfId="0" applyFont="1" applyBorder="1" applyAlignment="1">
      <alignment horizontal="center" vertical="center" shrinkToFit="1"/>
    </xf>
    <xf numFmtId="49" fontId="5" fillId="0" borderId="0" xfId="0" applyNumberFormat="1" applyFont="1" applyAlignment="1">
      <alignment horizontal="left" vertical="top"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9"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8" xfId="0" applyBorder="1" applyAlignment="1">
      <alignment horizontal="center" vertical="center" shrinkToFit="1"/>
    </xf>
    <xf numFmtId="49" fontId="4" fillId="0" borderId="0" xfId="0" applyNumberFormat="1" applyFont="1" applyAlignment="1">
      <alignment horizontal="center" vertical="center" shrinkToFit="1"/>
    </xf>
    <xf numFmtId="49" fontId="2" fillId="0" borderId="11" xfId="0" applyNumberFormat="1" applyFont="1" applyBorder="1" applyAlignment="1">
      <alignment horizontal="center" vertical="center"/>
    </xf>
    <xf numFmtId="49" fontId="2" fillId="0" borderId="69" xfId="0" applyNumberFormat="1" applyFont="1" applyBorder="1" applyAlignment="1">
      <alignment horizontal="center" vertical="center"/>
    </xf>
    <xf numFmtId="0" fontId="5" fillId="0" borderId="62" xfId="0" applyFont="1" applyBorder="1" applyAlignment="1">
      <alignment horizontal="center" vertical="center" wrapText="1" shrinkToFit="1"/>
    </xf>
    <xf numFmtId="0" fontId="5" fillId="0" borderId="68" xfId="0" applyFont="1" applyBorder="1" applyAlignment="1">
      <alignment horizontal="center" vertical="center" wrapText="1" shrinkToFit="1"/>
    </xf>
    <xf numFmtId="0" fontId="5" fillId="0" borderId="82"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48" xfId="0" applyFont="1" applyBorder="1" applyAlignment="1">
      <alignment horizontal="center" vertical="center" shrinkToFit="1"/>
    </xf>
    <xf numFmtId="177" fontId="0" fillId="0" borderId="70" xfId="0" applyNumberFormat="1" applyBorder="1" applyAlignment="1">
      <alignment horizontal="center" vertical="center" shrinkToFit="1"/>
    </xf>
    <xf numFmtId="177" fontId="5" fillId="0" borderId="66" xfId="0" applyNumberFormat="1" applyFont="1" applyBorder="1" applyAlignment="1">
      <alignment horizontal="left" vertical="center" shrinkToFit="1"/>
    </xf>
    <xf numFmtId="177" fontId="5" fillId="0" borderId="67" xfId="0" applyNumberFormat="1" applyFont="1" applyBorder="1" applyAlignment="1">
      <alignment horizontal="left" vertical="center" shrinkToFit="1"/>
    </xf>
    <xf numFmtId="0" fontId="5" fillId="0" borderId="85" xfId="0" applyFont="1" applyBorder="1" applyAlignment="1">
      <alignment horizontal="left" vertical="center" shrinkToFit="1"/>
    </xf>
    <xf numFmtId="0" fontId="5" fillId="0" borderId="83" xfId="0" applyFont="1" applyBorder="1" applyAlignment="1">
      <alignment horizontal="left" vertical="center" shrinkToFit="1"/>
    </xf>
    <xf numFmtId="0" fontId="5" fillId="0" borderId="86" xfId="0" applyFont="1" applyBorder="1" applyAlignment="1">
      <alignment horizontal="left"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8" xfId="0" applyFont="1" applyBorder="1" applyAlignment="1">
      <alignment horizontal="center" vertical="center" shrinkToFit="1"/>
    </xf>
    <xf numFmtId="177" fontId="2" fillId="0" borderId="15" xfId="0" applyNumberFormat="1" applyFont="1" applyBorder="1" applyAlignment="1">
      <alignment horizontal="center" vertical="center" shrinkToFit="1"/>
    </xf>
    <xf numFmtId="177" fontId="2" fillId="0" borderId="16" xfId="0" applyNumberFormat="1" applyFont="1" applyBorder="1" applyAlignment="1">
      <alignment horizontal="center" vertical="center" shrinkToFit="1"/>
    </xf>
    <xf numFmtId="177" fontId="2" fillId="0" borderId="17" xfId="0" applyNumberFormat="1" applyFont="1" applyBorder="1" applyAlignment="1">
      <alignment horizontal="center" vertical="center" shrinkToFit="1"/>
    </xf>
    <xf numFmtId="177" fontId="5" fillId="0" borderId="74" xfId="0" applyNumberFormat="1" applyFont="1" applyFill="1" applyBorder="1" applyAlignment="1">
      <alignment horizontal="right" vertical="center" shrinkToFit="1"/>
    </xf>
    <xf numFmtId="177" fontId="5" fillId="0" borderId="70" xfId="0" applyNumberFormat="1" applyFont="1" applyFill="1" applyBorder="1" applyAlignment="1">
      <alignment horizontal="right" vertical="center" shrinkToFit="1"/>
    </xf>
    <xf numFmtId="0" fontId="5" fillId="0" borderId="70" xfId="0" applyFont="1" applyFill="1" applyBorder="1" applyAlignment="1">
      <alignment horizontal="center" vertical="center" shrinkToFit="1"/>
    </xf>
    <xf numFmtId="0" fontId="5" fillId="0" borderId="71" xfId="0" applyFont="1" applyFill="1" applyBorder="1" applyAlignment="1">
      <alignment horizontal="center" vertical="center" shrinkToFit="1"/>
    </xf>
    <xf numFmtId="177" fontId="5" fillId="0" borderId="70" xfId="0" applyNumberFormat="1" applyFont="1" applyBorder="1" applyAlignment="1">
      <alignment horizontal="center" vertical="center" shrinkToFit="1"/>
    </xf>
    <xf numFmtId="0" fontId="5" fillId="0" borderId="81" xfId="0" applyFont="1" applyBorder="1" applyAlignment="1">
      <alignment horizontal="center" vertical="center" shrinkToFit="1"/>
    </xf>
    <xf numFmtId="177" fontId="5" fillId="0" borderId="70" xfId="0" applyNumberFormat="1" applyFont="1" applyBorder="1" applyAlignment="1">
      <alignment horizontal="right" vertical="center" shrinkToFit="1"/>
    </xf>
    <xf numFmtId="0" fontId="5" fillId="0" borderId="62"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50" xfId="0" applyFont="1" applyBorder="1" applyAlignment="1">
      <alignment horizontal="center" vertical="center" shrinkToFit="1"/>
    </xf>
    <xf numFmtId="177" fontId="2" fillId="0" borderId="53" xfId="0" applyNumberFormat="1" applyFont="1" applyBorder="1" applyAlignment="1">
      <alignment horizontal="center" vertical="center" shrinkToFit="1"/>
    </xf>
    <xf numFmtId="49" fontId="2" fillId="3" borderId="10" xfId="0" applyNumberFormat="1" applyFont="1" applyFill="1" applyBorder="1" applyAlignment="1" applyProtection="1">
      <alignment horizontal="right"/>
      <protection locked="0"/>
    </xf>
    <xf numFmtId="49" fontId="2" fillId="3" borderId="10" xfId="0" applyNumberFormat="1" applyFont="1" applyFill="1" applyBorder="1" applyAlignment="1" applyProtection="1">
      <alignment horizontal="center"/>
      <protection locked="0"/>
    </xf>
    <xf numFmtId="49" fontId="2" fillId="0" borderId="0" xfId="0" applyNumberFormat="1" applyFont="1" applyBorder="1" applyAlignment="1">
      <alignment horizontal="center"/>
    </xf>
    <xf numFmtId="177" fontId="16" fillId="0" borderId="87" xfId="0" applyNumberFormat="1" applyFont="1" applyFill="1" applyBorder="1" applyAlignment="1">
      <alignment horizontal="center" vertical="center" shrinkToFit="1"/>
    </xf>
    <xf numFmtId="177" fontId="16" fillId="0" borderId="70" xfId="0" applyNumberFormat="1" applyFont="1" applyFill="1" applyBorder="1" applyAlignment="1">
      <alignment horizontal="center" vertical="center" shrinkToFit="1"/>
    </xf>
    <xf numFmtId="177" fontId="16" fillId="0" borderId="75" xfId="0" applyNumberFormat="1" applyFont="1" applyFill="1" applyBorder="1" applyAlignment="1">
      <alignment horizontal="center" vertical="center" shrinkToFit="1"/>
    </xf>
    <xf numFmtId="177" fontId="2" fillId="0" borderId="79" xfId="0" applyNumberFormat="1" applyFont="1" applyBorder="1" applyAlignment="1">
      <alignment horizontal="left" vertical="center" wrapText="1" shrinkToFit="1"/>
    </xf>
    <xf numFmtId="0" fontId="4" fillId="0" borderId="70" xfId="0" applyFont="1" applyBorder="1" applyAlignment="1">
      <alignment horizontal="center" vertical="center" shrinkToFit="1"/>
    </xf>
    <xf numFmtId="0" fontId="4" fillId="0" borderId="71" xfId="0" applyFont="1" applyBorder="1" applyAlignment="1">
      <alignment horizontal="center" vertical="center" shrinkToFit="1"/>
    </xf>
    <xf numFmtId="177" fontId="5" fillId="0" borderId="70" xfId="0" applyNumberFormat="1" applyFont="1" applyBorder="1" applyAlignment="1">
      <alignment horizontal="left" vertical="center" wrapText="1" shrinkToFit="1"/>
    </xf>
    <xf numFmtId="49" fontId="5" fillId="0" borderId="10" xfId="0" applyNumberFormat="1" applyFont="1" applyBorder="1" applyAlignment="1">
      <alignment horizontal="center"/>
    </xf>
    <xf numFmtId="49" fontId="16" fillId="0" borderId="10" xfId="0" applyNumberFormat="1" applyFont="1" applyBorder="1" applyAlignment="1">
      <alignment horizontal="center"/>
    </xf>
    <xf numFmtId="177" fontId="16" fillId="0" borderId="70" xfId="0" applyNumberFormat="1" applyFont="1" applyBorder="1" applyAlignment="1">
      <alignment horizontal="right" vertical="center" shrinkToFit="1"/>
    </xf>
    <xf numFmtId="177" fontId="16" fillId="0" borderId="77" xfId="0" applyNumberFormat="1" applyFont="1" applyBorder="1" applyAlignment="1">
      <alignment horizontal="right" vertical="center" shrinkToFit="1"/>
    </xf>
    <xf numFmtId="0" fontId="4" fillId="0" borderId="71" xfId="0" applyFont="1" applyBorder="1" applyAlignment="1">
      <alignment horizontal="left" vertical="center" shrinkToFit="1"/>
    </xf>
    <xf numFmtId="0" fontId="64" fillId="0" borderId="76" xfId="0" applyFont="1" applyBorder="1" applyAlignment="1">
      <alignment horizontal="left" vertical="center" shrinkToFit="1"/>
    </xf>
    <xf numFmtId="0" fontId="64" fillId="0" borderId="66" xfId="0" applyFont="1" applyBorder="1" applyAlignment="1">
      <alignment horizontal="left" vertical="center" shrinkToFit="1"/>
    </xf>
    <xf numFmtId="0" fontId="64" fillId="0" borderId="67" xfId="0" applyFont="1" applyBorder="1" applyAlignment="1">
      <alignment horizontal="left" vertical="center" shrinkToFit="1"/>
    </xf>
    <xf numFmtId="177" fontId="16" fillId="0" borderId="59" xfId="0" applyNumberFormat="1" applyFont="1" applyBorder="1" applyAlignment="1">
      <alignment horizontal="center" vertical="center" shrinkToFit="1"/>
    </xf>
    <xf numFmtId="177" fontId="16" fillId="0" borderId="70" xfId="0" applyNumberFormat="1" applyFont="1" applyBorder="1" applyAlignment="1">
      <alignment horizontal="center" vertical="center" shrinkToFit="1"/>
    </xf>
    <xf numFmtId="0" fontId="45" fillId="0" borderId="9" xfId="0" applyFont="1" applyBorder="1" applyAlignment="1">
      <alignment horizontal="left" vertical="center" shrinkToFit="1"/>
    </xf>
    <xf numFmtId="0" fontId="2" fillId="0" borderId="74" xfId="0" applyFont="1" applyBorder="1" applyAlignment="1">
      <alignment horizontal="center" vertical="center" shrinkToFit="1"/>
    </xf>
    <xf numFmtId="49" fontId="2" fillId="0" borderId="11" xfId="0" applyNumberFormat="1" applyFont="1" applyFill="1" applyBorder="1" applyAlignment="1">
      <alignment horizontal="center" vertical="center"/>
    </xf>
    <xf numFmtId="49" fontId="2" fillId="0" borderId="69" xfId="0" applyNumberFormat="1" applyFont="1" applyFill="1" applyBorder="1" applyAlignment="1">
      <alignment horizontal="center" vertical="center"/>
    </xf>
    <xf numFmtId="0" fontId="4" fillId="0" borderId="75" xfId="0" applyFont="1" applyBorder="1" applyAlignment="1">
      <alignment horizontal="center" vertical="center" shrinkToFit="1"/>
    </xf>
    <xf numFmtId="0" fontId="63" fillId="0" borderId="70" xfId="0" applyNumberFormat="1" applyFont="1" applyFill="1" applyBorder="1" applyAlignment="1">
      <alignment horizontal="left" vertical="center" shrinkToFit="1"/>
    </xf>
    <xf numFmtId="0" fontId="63" fillId="0" borderId="71" xfId="0" applyNumberFormat="1" applyFont="1" applyFill="1" applyBorder="1" applyAlignment="1">
      <alignment horizontal="left" vertical="center" shrinkToFit="1"/>
    </xf>
    <xf numFmtId="177" fontId="59" fillId="0" borderId="70" xfId="0" applyNumberFormat="1" applyFont="1" applyBorder="1" applyAlignment="1">
      <alignment horizontal="center" vertical="center" wrapText="1" shrinkToFit="1"/>
    </xf>
    <xf numFmtId="177" fontId="59" fillId="0" borderId="75" xfId="0" applyNumberFormat="1" applyFont="1" applyBorder="1" applyAlignment="1">
      <alignment horizontal="center" vertical="center" wrapText="1" shrinkToFit="1"/>
    </xf>
    <xf numFmtId="0" fontId="61" fillId="0" borderId="5" xfId="0" applyFont="1" applyFill="1" applyBorder="1" applyAlignment="1">
      <alignment horizontal="center" vertical="center" shrinkToFit="1"/>
    </xf>
    <xf numFmtId="0" fontId="61" fillId="0" borderId="9" xfId="0" applyFont="1" applyFill="1" applyBorder="1" applyAlignment="1">
      <alignment horizontal="center" vertical="center" shrinkToFit="1"/>
    </xf>
  </cellXfs>
  <cellStyles count="3">
    <cellStyle name="標準" xfId="0" builtinId="0"/>
    <cellStyle name="標準 2" xfId="2"/>
    <cellStyle name="標準 4" xfId="1"/>
  </cellStyles>
  <dxfs count="0"/>
  <tableStyles count="0" defaultTableStyle="TableStyleMedium2" defaultPivotStyle="PivotStyleLight16"/>
  <colors>
    <mruColors>
      <color rgb="FFFF3300"/>
      <color rgb="FFB8ECF2"/>
      <color rgb="FFFFFFFF"/>
      <color rgb="FFFFFF99"/>
      <color rgb="FFCCFF99"/>
      <color rgb="FFFF99CC"/>
      <color rgb="FFFF33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47624</xdr:colOff>
      <xdr:row>16</xdr:row>
      <xdr:rowOff>104775</xdr:rowOff>
    </xdr:from>
    <xdr:to>
      <xdr:col>11</xdr:col>
      <xdr:colOff>323849</xdr:colOff>
      <xdr:row>17</xdr:row>
      <xdr:rowOff>104775</xdr:rowOff>
    </xdr:to>
    <xdr:sp macro="" textlink="">
      <xdr:nvSpPr>
        <xdr:cNvPr id="7" name="右矢印 6"/>
        <xdr:cNvSpPr/>
      </xdr:nvSpPr>
      <xdr:spPr>
        <a:xfrm>
          <a:off x="4667249" y="1790700"/>
          <a:ext cx="276225" cy="190500"/>
        </a:xfrm>
        <a:prstGeom prst="rightArrow">
          <a:avLst>
            <a:gd name="adj1" fmla="val 50000"/>
            <a:gd name="adj2" fmla="val 57692"/>
          </a:avLst>
        </a:prstGeom>
        <a:solidFill>
          <a:srgbClr val="FF33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47624</xdr:colOff>
      <xdr:row>71</xdr:row>
      <xdr:rowOff>104775</xdr:rowOff>
    </xdr:from>
    <xdr:to>
      <xdr:col>11</xdr:col>
      <xdr:colOff>323849</xdr:colOff>
      <xdr:row>72</xdr:row>
      <xdr:rowOff>104775</xdr:rowOff>
    </xdr:to>
    <xdr:sp macro="" textlink="">
      <xdr:nvSpPr>
        <xdr:cNvPr id="5" name="右矢印 4"/>
        <xdr:cNvSpPr/>
      </xdr:nvSpPr>
      <xdr:spPr>
        <a:xfrm>
          <a:off x="4774405" y="13082588"/>
          <a:ext cx="276225" cy="190500"/>
        </a:xfrm>
        <a:prstGeom prst="rightArrow">
          <a:avLst>
            <a:gd name="adj1" fmla="val 50000"/>
            <a:gd name="adj2" fmla="val 57692"/>
          </a:avLst>
        </a:prstGeom>
        <a:solidFill>
          <a:srgbClr val="FF33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4"/>
  <sheetViews>
    <sheetView showGridLines="0" zoomScaleNormal="100" workbookViewId="0">
      <selection activeCell="A2" sqref="A2:G2"/>
    </sheetView>
  </sheetViews>
  <sheetFormatPr defaultRowHeight="18.75" x14ac:dyDescent="0.4"/>
  <cols>
    <col min="1" max="1" width="2.5" customWidth="1"/>
    <col min="2" max="5" width="16.25" customWidth="1"/>
  </cols>
  <sheetData>
    <row r="1" spans="1:12" ht="22.5" customHeight="1" x14ac:dyDescent="0.4">
      <c r="A1" s="171" t="s">
        <v>192</v>
      </c>
      <c r="B1" s="171"/>
      <c r="C1" s="171"/>
      <c r="D1" s="171"/>
      <c r="E1" s="171"/>
      <c r="F1" s="171"/>
      <c r="G1" s="171"/>
      <c r="H1" s="171"/>
      <c r="I1" s="171"/>
      <c r="J1" s="171"/>
      <c r="K1" s="171"/>
      <c r="L1" s="171"/>
    </row>
    <row r="2" spans="1:12" ht="45" customHeight="1" x14ac:dyDescent="0.4">
      <c r="A2" s="206" t="s">
        <v>191</v>
      </c>
      <c r="B2" s="206"/>
      <c r="C2" s="206"/>
      <c r="D2" s="206"/>
      <c r="E2" s="206"/>
      <c r="F2" s="206"/>
      <c r="G2" s="206"/>
      <c r="H2" s="160"/>
      <c r="I2" s="160"/>
      <c r="J2" s="160"/>
      <c r="K2" s="160"/>
      <c r="L2" s="160"/>
    </row>
    <row r="3" spans="1:12" ht="17.25" customHeight="1" x14ac:dyDescent="0.4">
      <c r="A3" s="166"/>
      <c r="B3" s="167" t="s">
        <v>189</v>
      </c>
      <c r="C3" s="168" t="s">
        <v>190</v>
      </c>
      <c r="D3" s="169"/>
      <c r="E3" s="170"/>
      <c r="F3" s="166"/>
      <c r="G3" s="160"/>
      <c r="H3" s="160"/>
      <c r="I3" s="160"/>
      <c r="J3" s="160"/>
      <c r="K3" s="160"/>
      <c r="L3" s="160"/>
    </row>
    <row r="4" spans="1:12" ht="18.75" customHeight="1" x14ac:dyDescent="0.4">
      <c r="A4" s="161"/>
      <c r="B4" s="172">
        <v>44961</v>
      </c>
      <c r="C4" s="172">
        <v>45017</v>
      </c>
      <c r="D4" s="172">
        <v>45293</v>
      </c>
      <c r="E4" s="173"/>
      <c r="F4" s="162"/>
      <c r="G4" s="159"/>
      <c r="H4" s="159"/>
      <c r="I4" s="159"/>
      <c r="J4" s="159"/>
      <c r="K4" s="159"/>
      <c r="L4" s="159"/>
    </row>
    <row r="5" spans="1:12" ht="18.75" customHeight="1" x14ac:dyDescent="0.4">
      <c r="A5" s="161"/>
      <c r="B5" s="172">
        <v>44962</v>
      </c>
      <c r="C5" s="172">
        <v>45018</v>
      </c>
      <c r="D5" s="172">
        <v>45294</v>
      </c>
      <c r="E5" s="172"/>
      <c r="F5" s="162"/>
      <c r="G5" s="159"/>
      <c r="H5" s="159"/>
      <c r="I5" s="159"/>
      <c r="J5" s="159"/>
      <c r="K5" s="159"/>
      <c r="L5" s="159"/>
    </row>
    <row r="6" spans="1:12" ht="18.75" customHeight="1" x14ac:dyDescent="0.4">
      <c r="A6" s="162"/>
      <c r="B6" s="172">
        <v>44989</v>
      </c>
      <c r="C6" s="172">
        <v>45049</v>
      </c>
      <c r="D6" s="172">
        <v>45339</v>
      </c>
      <c r="E6" s="172"/>
      <c r="F6" s="163"/>
      <c r="G6" s="2"/>
      <c r="H6" s="2"/>
      <c r="I6" s="2"/>
      <c r="J6" s="2"/>
      <c r="K6" s="2"/>
      <c r="L6" s="2"/>
    </row>
    <row r="7" spans="1:12" ht="18.75" customHeight="1" x14ac:dyDescent="0.4">
      <c r="A7" s="162"/>
      <c r="B7" s="172">
        <v>44990</v>
      </c>
      <c r="C7" s="172">
        <v>45050</v>
      </c>
      <c r="D7" s="172">
        <v>45340</v>
      </c>
      <c r="E7" s="172"/>
      <c r="F7" s="163"/>
      <c r="G7" s="2"/>
      <c r="H7" s="2"/>
      <c r="I7" s="2"/>
      <c r="J7" s="2"/>
      <c r="K7" s="2"/>
      <c r="L7" s="2"/>
    </row>
    <row r="8" spans="1:12" ht="18.75" customHeight="1" x14ac:dyDescent="0.4">
      <c r="A8" s="164"/>
      <c r="B8" s="172"/>
      <c r="C8" s="172">
        <v>45051</v>
      </c>
      <c r="D8" s="172"/>
      <c r="E8" s="172"/>
      <c r="F8" s="163"/>
      <c r="G8" s="2"/>
      <c r="H8" s="2"/>
      <c r="I8" s="2"/>
      <c r="J8" s="2"/>
      <c r="K8" s="2"/>
      <c r="L8" s="2"/>
    </row>
    <row r="9" spans="1:12" ht="18.75" customHeight="1" x14ac:dyDescent="0.4">
      <c r="A9" s="164"/>
      <c r="B9" s="174"/>
      <c r="C9" s="172">
        <v>45052</v>
      </c>
      <c r="D9" s="172"/>
      <c r="E9" s="172"/>
      <c r="F9" s="163"/>
      <c r="G9" s="2"/>
      <c r="H9" s="2"/>
      <c r="I9" s="2"/>
      <c r="J9" s="2"/>
      <c r="K9" s="2"/>
      <c r="L9" s="2"/>
    </row>
    <row r="10" spans="1:12" ht="18.75" customHeight="1" x14ac:dyDescent="0.4">
      <c r="A10" s="164"/>
      <c r="B10" s="174"/>
      <c r="C10" s="172">
        <v>45053</v>
      </c>
      <c r="D10" s="172"/>
      <c r="E10" s="172"/>
      <c r="F10" s="163"/>
      <c r="G10" s="2"/>
      <c r="H10" s="2"/>
      <c r="I10" s="2"/>
      <c r="J10" s="2"/>
      <c r="K10" s="2"/>
      <c r="L10" s="2"/>
    </row>
    <row r="11" spans="1:12" ht="18.75" customHeight="1" x14ac:dyDescent="0.4">
      <c r="A11" s="164"/>
      <c r="B11" s="174"/>
      <c r="C11" s="172">
        <v>45080</v>
      </c>
      <c r="D11" s="172"/>
      <c r="E11" s="172"/>
      <c r="F11" s="163"/>
      <c r="G11" s="2"/>
      <c r="H11" s="2"/>
      <c r="I11" s="2"/>
      <c r="J11" s="2"/>
      <c r="K11" s="2"/>
      <c r="L11" s="2"/>
    </row>
    <row r="12" spans="1:12" ht="18.75" customHeight="1" x14ac:dyDescent="0.4">
      <c r="A12" s="164"/>
      <c r="B12" s="174"/>
      <c r="C12" s="172">
        <v>45081</v>
      </c>
      <c r="D12" s="172"/>
      <c r="E12" s="172"/>
      <c r="F12" s="163"/>
      <c r="G12" s="2"/>
      <c r="H12" s="2"/>
      <c r="I12" s="2"/>
      <c r="J12" s="2"/>
      <c r="K12" s="2"/>
      <c r="L12" s="2"/>
    </row>
    <row r="13" spans="1:12" ht="18.75" customHeight="1" x14ac:dyDescent="0.4">
      <c r="A13" s="164"/>
      <c r="B13" s="174"/>
      <c r="C13" s="172">
        <v>45129</v>
      </c>
      <c r="D13" s="172"/>
      <c r="E13" s="172"/>
      <c r="F13" s="163"/>
      <c r="G13" s="2"/>
      <c r="H13" s="2"/>
      <c r="I13" s="2"/>
      <c r="J13" s="2"/>
      <c r="K13" s="2"/>
      <c r="L13" s="2"/>
    </row>
    <row r="14" spans="1:12" ht="18.75" customHeight="1" x14ac:dyDescent="0.4">
      <c r="A14" s="164"/>
      <c r="B14" s="174"/>
      <c r="C14" s="172">
        <v>45130</v>
      </c>
      <c r="D14" s="172"/>
      <c r="E14" s="172"/>
      <c r="F14" s="163"/>
      <c r="G14" s="2"/>
      <c r="H14" s="2"/>
      <c r="I14" s="2"/>
      <c r="J14" s="2"/>
      <c r="K14" s="2"/>
      <c r="L14" s="2"/>
    </row>
    <row r="15" spans="1:12" ht="18.75" customHeight="1" x14ac:dyDescent="0.4">
      <c r="A15" s="164"/>
      <c r="B15" s="174"/>
      <c r="C15" s="172">
        <v>45151</v>
      </c>
      <c r="D15" s="172"/>
      <c r="E15" s="172"/>
      <c r="F15" s="163"/>
      <c r="G15" s="2"/>
      <c r="H15" s="2"/>
      <c r="I15" s="2"/>
      <c r="J15" s="2"/>
      <c r="K15" s="2"/>
      <c r="L15" s="2"/>
    </row>
    <row r="16" spans="1:12" ht="18.75" customHeight="1" x14ac:dyDescent="0.4">
      <c r="A16" s="164"/>
      <c r="B16" s="174"/>
      <c r="C16" s="172">
        <v>45152</v>
      </c>
      <c r="D16" s="172"/>
      <c r="E16" s="172"/>
      <c r="F16" s="163"/>
      <c r="G16" s="2"/>
      <c r="H16" s="2"/>
      <c r="I16" s="2"/>
      <c r="J16" s="2"/>
      <c r="K16" s="2"/>
      <c r="L16" s="2"/>
    </row>
    <row r="17" spans="1:12" ht="18.75" customHeight="1" x14ac:dyDescent="0.4">
      <c r="A17" s="164"/>
      <c r="B17" s="174"/>
      <c r="C17" s="172">
        <v>45153</v>
      </c>
      <c r="D17" s="172"/>
      <c r="E17" s="172"/>
      <c r="F17" s="163"/>
      <c r="G17" s="2"/>
      <c r="H17" s="2"/>
      <c r="I17" s="2"/>
      <c r="J17" s="2"/>
      <c r="K17" s="2"/>
      <c r="L17" s="2"/>
    </row>
    <row r="18" spans="1:12" ht="18.75" customHeight="1" x14ac:dyDescent="0.4">
      <c r="A18" s="164"/>
      <c r="B18" s="174"/>
      <c r="C18" s="172">
        <v>45154</v>
      </c>
      <c r="D18" s="172"/>
      <c r="E18" s="172"/>
      <c r="F18" s="163"/>
      <c r="G18" s="2"/>
      <c r="H18" s="2"/>
      <c r="I18" s="2"/>
      <c r="J18" s="2"/>
      <c r="K18" s="2"/>
      <c r="L18" s="2"/>
    </row>
    <row r="19" spans="1:12" ht="18.75" customHeight="1" x14ac:dyDescent="0.4">
      <c r="A19" s="164"/>
      <c r="B19" s="174"/>
      <c r="C19" s="172">
        <v>45186</v>
      </c>
      <c r="D19" s="172"/>
      <c r="E19" s="172"/>
      <c r="F19" s="163"/>
      <c r="G19" s="2"/>
      <c r="H19" s="2"/>
      <c r="I19" s="2"/>
      <c r="J19" s="2"/>
      <c r="K19" s="2"/>
      <c r="L19" s="2"/>
    </row>
    <row r="20" spans="1:12" ht="18.75" customHeight="1" x14ac:dyDescent="0.4">
      <c r="A20" s="164"/>
      <c r="B20" s="174"/>
      <c r="C20" s="172">
        <v>45213</v>
      </c>
      <c r="D20" s="172"/>
      <c r="E20" s="172"/>
      <c r="F20" s="163"/>
      <c r="G20" s="2"/>
      <c r="H20" s="2"/>
      <c r="I20" s="2"/>
      <c r="J20" s="2"/>
      <c r="K20" s="2"/>
      <c r="L20" s="2"/>
    </row>
    <row r="21" spans="1:12" ht="18.75" customHeight="1" x14ac:dyDescent="0.4">
      <c r="A21" s="165"/>
      <c r="B21" s="174"/>
      <c r="C21" s="172">
        <v>45214</v>
      </c>
      <c r="D21" s="172"/>
      <c r="E21" s="172"/>
      <c r="F21" s="163"/>
      <c r="G21" s="2"/>
      <c r="H21" s="2"/>
      <c r="I21" s="2"/>
      <c r="J21" s="2"/>
      <c r="K21" s="2"/>
      <c r="L21" s="2"/>
    </row>
    <row r="22" spans="1:12" ht="18.75" customHeight="1" x14ac:dyDescent="0.4">
      <c r="A22" s="165"/>
      <c r="B22" s="174"/>
      <c r="C22" s="172">
        <v>45253</v>
      </c>
      <c r="D22" s="172"/>
      <c r="E22" s="172"/>
      <c r="F22" s="163"/>
      <c r="G22" s="2"/>
      <c r="H22" s="2"/>
      <c r="I22" s="2"/>
      <c r="J22" s="2"/>
      <c r="K22" s="2"/>
      <c r="L22" s="2"/>
    </row>
    <row r="23" spans="1:12" ht="18.75" customHeight="1" x14ac:dyDescent="0.4">
      <c r="A23" s="165"/>
      <c r="B23" s="174"/>
      <c r="C23" s="172">
        <v>45254</v>
      </c>
      <c r="D23" s="172"/>
      <c r="E23" s="172"/>
      <c r="F23" s="163"/>
      <c r="G23" s="2"/>
      <c r="H23" s="2"/>
      <c r="I23" s="2"/>
      <c r="J23" s="2"/>
      <c r="K23" s="2"/>
      <c r="L23" s="2"/>
    </row>
    <row r="24" spans="1:12" ht="18.75" customHeight="1" x14ac:dyDescent="0.4">
      <c r="A24" s="165"/>
      <c r="B24" s="174"/>
      <c r="C24" s="172">
        <v>45270</v>
      </c>
      <c r="D24" s="172"/>
      <c r="E24" s="172"/>
      <c r="F24" s="163"/>
      <c r="G24" s="2"/>
      <c r="H24" s="2"/>
      <c r="I24" s="2"/>
      <c r="J24" s="2"/>
      <c r="K24" s="2"/>
      <c r="L24" s="2"/>
    </row>
    <row r="25" spans="1:12" ht="18.75" customHeight="1" x14ac:dyDescent="0.4">
      <c r="A25" s="165"/>
      <c r="B25" s="174"/>
      <c r="C25" s="172">
        <v>45271</v>
      </c>
      <c r="D25" s="172"/>
      <c r="E25" s="172"/>
      <c r="F25" s="163"/>
      <c r="G25" s="2"/>
      <c r="H25" s="2"/>
      <c r="I25" s="2"/>
      <c r="J25" s="2"/>
      <c r="K25" s="2"/>
      <c r="L25" s="2"/>
    </row>
    <row r="26" spans="1:12" ht="18.75" customHeight="1" x14ac:dyDescent="0.4">
      <c r="A26" s="161"/>
      <c r="B26" s="174"/>
      <c r="C26" s="172">
        <v>45276</v>
      </c>
      <c r="D26" s="172"/>
      <c r="E26" s="172"/>
      <c r="F26" s="163"/>
      <c r="G26" s="2"/>
      <c r="H26" s="2"/>
      <c r="I26" s="2"/>
      <c r="J26" s="2"/>
      <c r="K26" s="2"/>
      <c r="L26" s="2"/>
    </row>
    <row r="27" spans="1:12" ht="18.75" customHeight="1" x14ac:dyDescent="0.4">
      <c r="A27" s="161"/>
      <c r="B27" s="174"/>
      <c r="C27" s="172">
        <v>45277</v>
      </c>
      <c r="D27" s="172"/>
      <c r="E27" s="172"/>
      <c r="F27" s="163"/>
      <c r="G27" s="2"/>
      <c r="H27" s="2"/>
      <c r="I27" s="2"/>
      <c r="J27" s="2"/>
      <c r="K27" s="2"/>
      <c r="L27" s="2"/>
    </row>
    <row r="28" spans="1:12" ht="18.75" customHeight="1" x14ac:dyDescent="0.4">
      <c r="A28" s="161"/>
      <c r="B28" s="174"/>
      <c r="C28" s="172">
        <v>45289</v>
      </c>
      <c r="D28" s="172"/>
      <c r="E28" s="172"/>
      <c r="F28" s="163"/>
      <c r="G28" s="2"/>
      <c r="H28" s="2"/>
      <c r="I28" s="2"/>
      <c r="J28" s="2"/>
      <c r="K28" s="2"/>
      <c r="L28" s="2"/>
    </row>
    <row r="29" spans="1:12" ht="18.75" customHeight="1" x14ac:dyDescent="0.4">
      <c r="A29" s="161"/>
      <c r="B29" s="174"/>
      <c r="C29" s="172">
        <v>45290</v>
      </c>
      <c r="D29" s="172"/>
      <c r="E29" s="172"/>
      <c r="F29" s="163"/>
      <c r="G29" s="2"/>
      <c r="H29" s="2"/>
      <c r="I29" s="2"/>
      <c r="J29" s="2"/>
      <c r="K29" s="2"/>
      <c r="L29" s="2"/>
    </row>
    <row r="30" spans="1:12" ht="18.75" customHeight="1" x14ac:dyDescent="0.4">
      <c r="A30" s="161"/>
      <c r="B30" s="174"/>
      <c r="C30" s="172"/>
      <c r="D30" s="172"/>
      <c r="E30" s="172"/>
      <c r="F30" s="163"/>
      <c r="G30" s="2"/>
      <c r="H30" s="2"/>
      <c r="I30" s="2"/>
      <c r="J30" s="2"/>
      <c r="K30" s="2"/>
      <c r="L30" s="2"/>
    </row>
    <row r="31" spans="1:12" ht="18.75" customHeight="1" x14ac:dyDescent="0.4">
      <c r="A31" s="161"/>
      <c r="B31" s="174"/>
      <c r="C31" s="172"/>
      <c r="D31" s="172"/>
      <c r="E31" s="172"/>
      <c r="F31" s="163"/>
      <c r="G31" s="2"/>
      <c r="H31" s="2"/>
      <c r="I31" s="2"/>
      <c r="J31" s="2"/>
      <c r="K31" s="2"/>
      <c r="L31" s="2"/>
    </row>
    <row r="32" spans="1:12" ht="18.75" customHeight="1" x14ac:dyDescent="0.4">
      <c r="A32" s="161"/>
      <c r="B32" s="174"/>
      <c r="C32" s="172"/>
      <c r="D32" s="172"/>
      <c r="E32" s="172"/>
      <c r="F32" s="163"/>
      <c r="G32" s="2"/>
      <c r="H32" s="2"/>
      <c r="I32" s="2"/>
      <c r="J32" s="2"/>
      <c r="K32" s="2"/>
      <c r="L32" s="2"/>
    </row>
    <row r="33" spans="1:12" ht="18.75" customHeight="1" x14ac:dyDescent="0.4">
      <c r="A33" s="161"/>
      <c r="B33" s="174"/>
      <c r="C33" s="172"/>
      <c r="D33" s="172"/>
      <c r="E33" s="172"/>
      <c r="F33" s="163"/>
      <c r="G33" s="2"/>
      <c r="H33" s="2"/>
      <c r="I33" s="2"/>
      <c r="J33" s="2"/>
      <c r="K33" s="2"/>
      <c r="L33" s="2"/>
    </row>
    <row r="34" spans="1:12" ht="18.75" customHeight="1" x14ac:dyDescent="0.4">
      <c r="A34" s="161"/>
      <c r="B34" s="174"/>
      <c r="C34" s="172"/>
      <c r="D34" s="172"/>
      <c r="E34" s="172"/>
      <c r="F34" s="163"/>
      <c r="G34" s="2"/>
      <c r="H34" s="2"/>
      <c r="I34" s="2"/>
      <c r="J34" s="2"/>
      <c r="K34" s="2"/>
      <c r="L34" s="2"/>
    </row>
  </sheetData>
  <sheetProtection algorithmName="SHA-512" hashValue="Sz7Vuhsicoa2WwUWvzjAeLJJckMlvtImMlY244D7jnRxmPG7Aqdp4FWtgu55fyunIAkRfNvqZcCNCVs77gQP7g==" saltValue="FL7gDTzVSWUbLVMj+u+08w==" spinCount="100000" sheet="1" objects="1" scenarios="1" selectLockedCells="1"/>
  <mergeCells count="1">
    <mergeCell ref="A2:G2"/>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77"/>
  <sheetViews>
    <sheetView showGridLines="0" tabSelected="1" showRuler="0" zoomScaleNormal="100" zoomScaleSheetLayoutView="89" zoomScalePageLayoutView="75" workbookViewId="0">
      <pane ySplit="5" topLeftCell="A6" activePane="bottomLeft" state="frozen"/>
      <selection pane="bottomLeft" activeCell="U20" sqref="U20:U21"/>
    </sheetView>
  </sheetViews>
  <sheetFormatPr defaultRowHeight="18.75" x14ac:dyDescent="0.4"/>
  <cols>
    <col min="1" max="1" width="0.625" customWidth="1"/>
    <col min="2" max="2" width="6.25" style="1" customWidth="1"/>
    <col min="3" max="3" width="15.125" style="4" customWidth="1"/>
    <col min="4" max="11" width="5" style="2" customWidth="1"/>
    <col min="12" max="22" width="5" customWidth="1"/>
    <col min="23" max="31" width="5" style="57" customWidth="1"/>
    <col min="32" max="35" width="5" customWidth="1"/>
  </cols>
  <sheetData>
    <row r="1" spans="1:28" ht="7.5" customHeight="1" thickBot="1" x14ac:dyDescent="0.45">
      <c r="A1" s="398" t="s">
        <v>92</v>
      </c>
      <c r="B1" s="398"/>
      <c r="C1" s="398"/>
      <c r="D1" s="398"/>
      <c r="E1" s="398"/>
      <c r="F1" s="398"/>
      <c r="G1" s="398"/>
      <c r="H1" s="398"/>
      <c r="I1" s="398"/>
      <c r="J1" s="398"/>
      <c r="K1" s="398"/>
      <c r="L1" s="398"/>
      <c r="R1" s="194"/>
      <c r="S1" s="194"/>
      <c r="T1" s="194"/>
      <c r="U1" s="194"/>
      <c r="V1" s="194"/>
    </row>
    <row r="2" spans="1:28" ht="22.5" customHeight="1" thickTop="1" x14ac:dyDescent="0.4">
      <c r="A2" s="398"/>
      <c r="B2" s="398"/>
      <c r="C2" s="398"/>
      <c r="D2" s="398"/>
      <c r="E2" s="398"/>
      <c r="F2" s="398"/>
      <c r="G2" s="398"/>
      <c r="H2" s="398"/>
      <c r="I2" s="398"/>
      <c r="J2" s="398"/>
      <c r="K2" s="398"/>
      <c r="L2" s="398"/>
      <c r="R2" s="208" t="str">
        <f>IF(OR(B8="不備",B11="不備",B15="不備",B18="不備",B21="不備",B24="不備",B28="不備",B30="不備",B34="不備",B38="不備",B41="不備",B44="不備",B48="不備",B52="不備",B58="不備",B63="不備",B66="不備",B70="不備"),"不備あり","提出可能")</f>
        <v>不備あり</v>
      </c>
      <c r="S2" s="209"/>
      <c r="T2" s="209"/>
      <c r="U2" s="209"/>
      <c r="V2" s="210"/>
    </row>
    <row r="3" spans="1:28" ht="18.75" customHeight="1" thickBot="1" x14ac:dyDescent="0.45">
      <c r="A3" s="191"/>
      <c r="B3" s="207" t="s">
        <v>93</v>
      </c>
      <c r="C3" s="207"/>
      <c r="D3" s="207"/>
      <c r="E3" s="207"/>
      <c r="F3" s="207"/>
      <c r="G3" s="207"/>
      <c r="H3" s="207"/>
      <c r="I3" s="207"/>
      <c r="J3" s="207"/>
      <c r="K3" s="207"/>
      <c r="L3" s="207"/>
      <c r="M3" s="207"/>
      <c r="N3" s="207"/>
      <c r="O3" s="207"/>
      <c r="P3" s="207"/>
      <c r="Q3" s="207"/>
      <c r="R3" s="211"/>
      <c r="S3" s="212"/>
      <c r="T3" s="212"/>
      <c r="U3" s="212"/>
      <c r="V3" s="213"/>
    </row>
    <row r="4" spans="1:28" ht="15" customHeight="1" thickTop="1" x14ac:dyDescent="0.4">
      <c r="B4" s="207"/>
      <c r="C4" s="207"/>
      <c r="D4" s="207"/>
      <c r="E4" s="207"/>
      <c r="F4" s="207"/>
      <c r="G4" s="207"/>
      <c r="H4" s="207"/>
      <c r="I4" s="207"/>
      <c r="J4" s="207"/>
      <c r="K4" s="207"/>
      <c r="L4" s="207"/>
      <c r="M4" s="207"/>
      <c r="N4" s="207"/>
      <c r="O4" s="207"/>
      <c r="P4" s="207"/>
      <c r="Q4" s="207"/>
      <c r="R4" s="121"/>
      <c r="S4" s="121"/>
      <c r="T4" s="121"/>
      <c r="U4" s="121"/>
      <c r="V4" s="121"/>
      <c r="W4" s="121"/>
      <c r="X4" s="121"/>
      <c r="Y4" s="121"/>
      <c r="Z4" s="121"/>
      <c r="AA4" s="108"/>
    </row>
    <row r="5" spans="1:28" ht="2.25" customHeight="1" x14ac:dyDescent="0.4">
      <c r="B5" s="8"/>
      <c r="C5" s="8"/>
      <c r="D5" s="8"/>
      <c r="E5" s="8"/>
      <c r="F5" s="8"/>
      <c r="G5" s="8"/>
      <c r="H5" s="8"/>
      <c r="I5" s="8"/>
      <c r="J5" s="8"/>
      <c r="K5" s="8"/>
      <c r="L5" s="8"/>
      <c r="M5" s="8"/>
      <c r="N5" s="8"/>
      <c r="O5" s="8"/>
      <c r="P5" s="8"/>
      <c r="Q5" s="8"/>
      <c r="R5" s="8"/>
      <c r="S5" s="8"/>
      <c r="T5" s="8"/>
      <c r="U5" s="8"/>
      <c r="V5" s="8"/>
      <c r="AA5" s="108"/>
    </row>
    <row r="6" spans="1:28" ht="1.5" customHeight="1" x14ac:dyDescent="0.4">
      <c r="B6" s="8"/>
      <c r="C6" s="8"/>
      <c r="D6" s="8"/>
      <c r="E6" s="8"/>
      <c r="F6" s="8"/>
      <c r="G6" s="8"/>
      <c r="H6" s="8"/>
      <c r="I6" s="8"/>
      <c r="J6" s="8"/>
      <c r="K6" s="8"/>
      <c r="L6" s="8"/>
      <c r="M6" s="8"/>
      <c r="N6" s="8"/>
      <c r="O6" s="8"/>
      <c r="P6" s="8"/>
      <c r="Q6" s="8"/>
      <c r="R6" s="8"/>
      <c r="S6" s="8"/>
      <c r="T6" s="8"/>
      <c r="U6" s="8"/>
      <c r="V6" s="8"/>
      <c r="AA6" s="108"/>
    </row>
    <row r="7" spans="1:28" ht="18.75" customHeight="1" x14ac:dyDescent="0.4">
      <c r="B7" s="107">
        <v>1</v>
      </c>
      <c r="C7" s="244" t="s">
        <v>65</v>
      </c>
      <c r="D7" s="246" t="s">
        <v>68</v>
      </c>
      <c r="E7" s="247"/>
      <c r="F7" s="247"/>
      <c r="G7" s="247"/>
      <c r="H7" s="247"/>
      <c r="I7" s="247"/>
      <c r="J7" s="247"/>
      <c r="K7" s="247"/>
      <c r="L7" s="247"/>
      <c r="M7" s="247"/>
      <c r="N7" s="247"/>
      <c r="O7" s="247"/>
      <c r="P7" s="247"/>
      <c r="Q7" s="247"/>
      <c r="R7" s="247"/>
      <c r="S7" s="247"/>
      <c r="T7" s="248"/>
      <c r="U7" s="256"/>
      <c r="V7" s="257"/>
    </row>
    <row r="8" spans="1:28" ht="15" customHeight="1" x14ac:dyDescent="0.4">
      <c r="B8" s="59" t="str">
        <f>IF(U7="","不備","○")</f>
        <v>不備</v>
      </c>
      <c r="C8" s="245"/>
      <c r="D8" s="249"/>
      <c r="E8" s="250"/>
      <c r="F8" s="250"/>
      <c r="G8" s="250"/>
      <c r="H8" s="250"/>
      <c r="I8" s="250"/>
      <c r="J8" s="250"/>
      <c r="K8" s="250"/>
      <c r="L8" s="250"/>
      <c r="M8" s="250"/>
      <c r="N8" s="250"/>
      <c r="O8" s="250"/>
      <c r="P8" s="250"/>
      <c r="Q8" s="250"/>
      <c r="R8" s="250"/>
      <c r="S8" s="250"/>
      <c r="T8" s="251"/>
      <c r="U8" s="258"/>
      <c r="V8" s="259"/>
      <c r="X8" s="108"/>
    </row>
    <row r="9" spans="1:28" ht="7.5" customHeight="1" x14ac:dyDescent="0.4">
      <c r="B9"/>
      <c r="C9" s="260"/>
      <c r="D9" s="260"/>
      <c r="E9" s="260"/>
      <c r="F9" s="260"/>
      <c r="G9" s="260"/>
      <c r="H9" s="260"/>
      <c r="I9" s="260"/>
      <c r="J9" s="260"/>
      <c r="K9" s="260"/>
      <c r="L9" s="260"/>
      <c r="M9" s="260"/>
      <c r="N9" s="260"/>
      <c r="O9" s="260"/>
      <c r="P9" s="9"/>
      <c r="Q9" s="9"/>
      <c r="R9" s="9"/>
      <c r="S9" s="9"/>
      <c r="T9" s="9"/>
      <c r="U9" s="9"/>
      <c r="V9" s="9"/>
      <c r="AA9" s="109"/>
      <c r="AB9" s="109"/>
    </row>
    <row r="10" spans="1:28" ht="30.75" customHeight="1" x14ac:dyDescent="0.4">
      <c r="B10" s="107">
        <v>2</v>
      </c>
      <c r="C10" s="244" t="s">
        <v>65</v>
      </c>
      <c r="D10" s="388" t="s">
        <v>144</v>
      </c>
      <c r="E10" s="247"/>
      <c r="F10" s="247"/>
      <c r="G10" s="247"/>
      <c r="H10" s="247"/>
      <c r="I10" s="247"/>
      <c r="J10" s="247"/>
      <c r="K10" s="247"/>
      <c r="L10" s="247"/>
      <c r="M10" s="247"/>
      <c r="N10" s="247"/>
      <c r="O10" s="247"/>
      <c r="P10" s="247"/>
      <c r="Q10" s="247"/>
      <c r="R10" s="247"/>
      <c r="S10" s="247"/>
      <c r="T10" s="248"/>
      <c r="U10" s="256"/>
      <c r="V10" s="257"/>
    </row>
    <row r="11" spans="1:28" ht="15" customHeight="1" x14ac:dyDescent="0.4">
      <c r="B11" s="59" t="str">
        <f>IF(U10="","不備","○")</f>
        <v>不備</v>
      </c>
      <c r="C11" s="245"/>
      <c r="D11" s="249"/>
      <c r="E11" s="250"/>
      <c r="F11" s="250"/>
      <c r="G11" s="250"/>
      <c r="H11" s="250"/>
      <c r="I11" s="250"/>
      <c r="J11" s="250"/>
      <c r="K11" s="250"/>
      <c r="L11" s="250"/>
      <c r="M11" s="250"/>
      <c r="N11" s="250"/>
      <c r="O11" s="250"/>
      <c r="P11" s="250"/>
      <c r="Q11" s="250"/>
      <c r="R11" s="250"/>
      <c r="S11" s="250"/>
      <c r="T11" s="251"/>
      <c r="U11" s="258"/>
      <c r="V11" s="259"/>
      <c r="X11" s="108"/>
    </row>
    <row r="12" spans="1:28" ht="7.5" customHeight="1" x14ac:dyDescent="0.4">
      <c r="B12"/>
      <c r="C12" s="260"/>
      <c r="D12" s="260"/>
      <c r="E12" s="260"/>
      <c r="F12" s="260"/>
      <c r="G12" s="260"/>
      <c r="H12" s="260"/>
      <c r="I12" s="260"/>
      <c r="J12" s="260"/>
      <c r="K12" s="260"/>
      <c r="L12" s="260"/>
      <c r="M12" s="260"/>
      <c r="N12" s="260"/>
      <c r="O12" s="260"/>
      <c r="P12" s="9"/>
      <c r="Q12" s="9"/>
      <c r="R12" s="9"/>
      <c r="S12" s="9"/>
      <c r="T12" s="9"/>
      <c r="U12" s="9"/>
      <c r="V12" s="9"/>
      <c r="AA12" s="109"/>
      <c r="AB12" s="109"/>
    </row>
    <row r="13" spans="1:28" ht="15" customHeight="1" x14ac:dyDescent="0.4">
      <c r="B13" s="340">
        <v>3</v>
      </c>
      <c r="C13" s="197" t="s">
        <v>198</v>
      </c>
      <c r="D13" s="326" t="str">
        <f>PHONETIC(D14)</f>
        <v/>
      </c>
      <c r="E13" s="326"/>
      <c r="F13" s="326"/>
      <c r="G13" s="326"/>
      <c r="H13" s="326"/>
      <c r="I13" s="326"/>
      <c r="J13" s="326"/>
      <c r="K13" s="326"/>
      <c r="L13" s="326"/>
      <c r="M13" s="326"/>
      <c r="N13" s="326"/>
      <c r="O13" s="326"/>
      <c r="P13" s="326"/>
      <c r="Q13" s="326"/>
      <c r="R13" s="327"/>
      <c r="S13" s="401" t="s">
        <v>145</v>
      </c>
      <c r="T13" s="285"/>
      <c r="U13" s="285"/>
      <c r="V13" s="285"/>
      <c r="W13" s="285"/>
      <c r="X13" s="285"/>
      <c r="Y13" s="285"/>
      <c r="Z13" s="285"/>
      <c r="AA13" s="285"/>
      <c r="AB13" s="201"/>
    </row>
    <row r="14" spans="1:28" ht="11.25" customHeight="1" x14ac:dyDescent="0.4">
      <c r="B14" s="341"/>
      <c r="C14" s="338" t="s">
        <v>199</v>
      </c>
      <c r="D14" s="360"/>
      <c r="E14" s="360"/>
      <c r="F14" s="360"/>
      <c r="G14" s="360"/>
      <c r="H14" s="360"/>
      <c r="I14" s="360"/>
      <c r="J14" s="360"/>
      <c r="K14" s="360"/>
      <c r="L14" s="360"/>
      <c r="M14" s="360"/>
      <c r="N14" s="360"/>
      <c r="O14" s="360"/>
      <c r="P14" s="360"/>
      <c r="Q14" s="360"/>
      <c r="R14" s="361"/>
      <c r="S14" s="401"/>
      <c r="T14" s="285"/>
      <c r="U14" s="285"/>
      <c r="V14" s="285"/>
      <c r="W14" s="285"/>
      <c r="X14" s="285"/>
      <c r="Y14" s="285"/>
      <c r="Z14" s="285"/>
      <c r="AA14" s="285"/>
      <c r="AB14" s="109"/>
    </row>
    <row r="15" spans="1:28" ht="15" customHeight="1" x14ac:dyDescent="0.4">
      <c r="B15" s="59" t="str">
        <f>IF(D14="","不備","○")</f>
        <v>不備</v>
      </c>
      <c r="C15" s="339"/>
      <c r="D15" s="363"/>
      <c r="E15" s="363"/>
      <c r="F15" s="363"/>
      <c r="G15" s="363"/>
      <c r="H15" s="363"/>
      <c r="I15" s="363"/>
      <c r="J15" s="363"/>
      <c r="K15" s="363"/>
      <c r="L15" s="363"/>
      <c r="M15" s="363"/>
      <c r="N15" s="363"/>
      <c r="O15" s="363"/>
      <c r="P15" s="363"/>
      <c r="Q15" s="363"/>
      <c r="R15" s="364"/>
      <c r="S15" s="401"/>
      <c r="T15" s="285"/>
      <c r="U15" s="285"/>
      <c r="V15" s="285"/>
      <c r="W15" s="285"/>
      <c r="X15" s="285"/>
      <c r="Y15" s="285"/>
      <c r="Z15" s="285"/>
      <c r="AA15" s="285"/>
      <c r="AB15" s="109"/>
    </row>
    <row r="16" spans="1:28" ht="7.5" customHeight="1" thickBot="1" x14ac:dyDescent="0.45">
      <c r="B16" s="22"/>
      <c r="C16" s="58"/>
      <c r="D16" s="31"/>
      <c r="E16" s="31"/>
      <c r="F16" s="31"/>
      <c r="G16" s="31"/>
      <c r="H16" s="31"/>
      <c r="I16" s="31"/>
      <c r="J16" s="31"/>
      <c r="K16" s="31"/>
      <c r="L16" s="31"/>
      <c r="M16" s="31"/>
      <c r="N16" s="31"/>
      <c r="O16" s="31"/>
      <c r="P16" s="31"/>
      <c r="Q16" s="31"/>
      <c r="R16" s="31"/>
      <c r="S16" s="22"/>
      <c r="T16" s="23"/>
      <c r="U16" s="23"/>
      <c r="V16" s="23"/>
      <c r="W16" s="109"/>
      <c r="X16" s="109"/>
      <c r="Y16" s="109"/>
      <c r="Z16" s="109"/>
      <c r="AA16" s="109"/>
      <c r="AB16" s="109"/>
    </row>
    <row r="17" spans="2:34" ht="15" customHeight="1" thickTop="1" x14ac:dyDescent="0.4">
      <c r="B17" s="60">
        <v>4</v>
      </c>
      <c r="C17" s="263" t="s">
        <v>57</v>
      </c>
      <c r="D17" s="225" t="s">
        <v>63</v>
      </c>
      <c r="E17" s="226"/>
      <c r="F17" s="233"/>
      <c r="G17" s="234"/>
      <c r="H17" s="229" t="s">
        <v>58</v>
      </c>
      <c r="I17" s="230"/>
      <c r="J17" s="267"/>
      <c r="K17" s="268"/>
      <c r="L17" s="28"/>
      <c r="M17" s="229" t="s">
        <v>64</v>
      </c>
      <c r="N17" s="318"/>
      <c r="O17" s="318"/>
      <c r="P17" s="319"/>
      <c r="Q17" s="322"/>
      <c r="R17" s="323"/>
      <c r="S17" s="323"/>
      <c r="T17" s="318" t="s">
        <v>59</v>
      </c>
      <c r="U17" s="336"/>
      <c r="V17" s="17"/>
      <c r="W17" s="153"/>
      <c r="Y17" s="68"/>
      <c r="Z17" s="68"/>
      <c r="AA17" s="189" t="str">
        <f>IF(AND(AB18="○",Q17="",OR(AC17="○")),"○","不備")</f>
        <v>不備</v>
      </c>
      <c r="AB17" s="190">
        <f>COUNTIF(F17:K18,"○")</f>
        <v>0</v>
      </c>
      <c r="AC17" s="57" t="str">
        <f>IF(F17="","不備","○")</f>
        <v>不備</v>
      </c>
      <c r="AD17" s="57" t="str">
        <f>IF(AND(J17&lt;&gt;"",Q17&lt;&gt;""),"○","不備")</f>
        <v>不備</v>
      </c>
      <c r="AF17" s="152"/>
      <c r="AG17" s="152"/>
    </row>
    <row r="18" spans="2:34" ht="15" customHeight="1" thickBot="1" x14ac:dyDescent="0.45">
      <c r="B18" s="59" t="str">
        <f>IF(AND(AB18="○",OR(AA17="○",AA18="○")),"○","不備")</f>
        <v>不備</v>
      </c>
      <c r="C18" s="264"/>
      <c r="D18" s="227"/>
      <c r="E18" s="228"/>
      <c r="F18" s="235"/>
      <c r="G18" s="236"/>
      <c r="H18" s="231"/>
      <c r="I18" s="232"/>
      <c r="J18" s="269"/>
      <c r="K18" s="270"/>
      <c r="L18" s="28"/>
      <c r="M18" s="231"/>
      <c r="N18" s="320"/>
      <c r="O18" s="320"/>
      <c r="P18" s="321"/>
      <c r="Q18" s="324"/>
      <c r="R18" s="325"/>
      <c r="S18" s="325"/>
      <c r="T18" s="320"/>
      <c r="U18" s="337"/>
      <c r="V18" s="17"/>
      <c r="W18" s="153"/>
      <c r="X18" s="108"/>
      <c r="Y18" s="68"/>
      <c r="Z18" s="68"/>
      <c r="AA18" s="189" t="str">
        <f>IF(AND(AA17="不備",AD17="○"),"○","不備")</f>
        <v>不備</v>
      </c>
      <c r="AB18" s="190" t="str">
        <f>IF(AB17=1,"○","不備")</f>
        <v>不備</v>
      </c>
      <c r="AF18" s="152"/>
      <c r="AG18" s="152"/>
    </row>
    <row r="19" spans="2:34" ht="7.5" customHeight="1" thickTop="1" x14ac:dyDescent="0.4">
      <c r="B19" s="15"/>
      <c r="C19" s="41"/>
      <c r="D19" s="32"/>
      <c r="E19" s="32"/>
      <c r="F19" s="32"/>
      <c r="G19" s="32"/>
      <c r="H19" s="32"/>
      <c r="I19" s="32"/>
      <c r="J19" s="32"/>
      <c r="K19" s="32"/>
      <c r="L19" s="32"/>
      <c r="M19" s="32"/>
      <c r="N19" s="32"/>
      <c r="O19" s="32"/>
      <c r="P19" s="32"/>
      <c r="Q19" s="33"/>
      <c r="R19" s="32"/>
      <c r="S19" s="14"/>
      <c r="T19" s="27"/>
      <c r="U19" s="27"/>
      <c r="V19" s="28"/>
      <c r="W19" s="176"/>
      <c r="X19" s="68"/>
      <c r="Y19" s="68"/>
      <c r="Z19" s="68"/>
      <c r="AA19" s="68"/>
      <c r="AB19" s="110"/>
      <c r="AF19" s="152"/>
      <c r="AG19" s="152"/>
    </row>
    <row r="20" spans="2:34" s="10" customFormat="1" ht="15" customHeight="1" x14ac:dyDescent="0.4">
      <c r="B20" s="51">
        <v>5</v>
      </c>
      <c r="C20" s="301" t="s">
        <v>60</v>
      </c>
      <c r="D20" s="530" t="s">
        <v>201</v>
      </c>
      <c r="E20" s="303"/>
      <c r="F20" s="303"/>
      <c r="G20" s="223" t="s">
        <v>36</v>
      </c>
      <c r="H20" s="237"/>
      <c r="I20" s="223" t="s">
        <v>37</v>
      </c>
      <c r="J20" s="237"/>
      <c r="K20" s="223" t="s">
        <v>43</v>
      </c>
      <c r="L20" s="223" t="s">
        <v>44</v>
      </c>
      <c r="M20" s="239"/>
      <c r="N20" s="223" t="s">
        <v>45</v>
      </c>
      <c r="O20" s="223" t="s">
        <v>46</v>
      </c>
      <c r="P20" s="237"/>
      <c r="Q20" s="223" t="s">
        <v>37</v>
      </c>
      <c r="R20" s="237"/>
      <c r="S20" s="223" t="s">
        <v>43</v>
      </c>
      <c r="T20" s="223" t="s">
        <v>44</v>
      </c>
      <c r="U20" s="239"/>
      <c r="V20" s="286" t="s">
        <v>47</v>
      </c>
      <c r="X20" s="177"/>
      <c r="Y20" s="108"/>
      <c r="Z20" s="108"/>
      <c r="AA20" s="66"/>
      <c r="AB20" s="66"/>
      <c r="AC20" s="180"/>
      <c r="AD20" s="66"/>
      <c r="AE20" s="66"/>
      <c r="AF20" s="66"/>
      <c r="AG20" s="177"/>
      <c r="AH20" s="177"/>
    </row>
    <row r="21" spans="2:34" s="10" customFormat="1" ht="15" customHeight="1" x14ac:dyDescent="0.4">
      <c r="B21" s="59" t="str">
        <f>IF(AND(LEN(E20)=4,H20&lt;&gt;"",J20&lt;&gt;"",M20&lt;&gt;"",P20&lt;&gt;"",R20&lt;&gt;"",U20&lt;&gt;""),"○","不備")</f>
        <v>不備</v>
      </c>
      <c r="C21" s="302"/>
      <c r="D21" s="531"/>
      <c r="E21" s="304"/>
      <c r="F21" s="304"/>
      <c r="G21" s="224"/>
      <c r="H21" s="238"/>
      <c r="I21" s="224"/>
      <c r="J21" s="238"/>
      <c r="K21" s="224"/>
      <c r="L21" s="224"/>
      <c r="M21" s="240"/>
      <c r="N21" s="224"/>
      <c r="O21" s="224"/>
      <c r="P21" s="238"/>
      <c r="Q21" s="224"/>
      <c r="R21" s="238"/>
      <c r="S21" s="224"/>
      <c r="T21" s="224"/>
      <c r="U21" s="240"/>
      <c r="V21" s="287"/>
      <c r="X21" s="175"/>
      <c r="Y21" s="108"/>
      <c r="Z21" s="214" t="e">
        <f>DATE(E20,H20,J20)</f>
        <v>#NUM!</v>
      </c>
      <c r="AA21" s="214"/>
      <c r="AB21" s="214"/>
      <c r="AC21" s="66"/>
      <c r="AD21" s="66"/>
      <c r="AE21" s="66"/>
      <c r="AF21" s="66"/>
      <c r="AG21" s="177"/>
      <c r="AH21" s="177"/>
    </row>
    <row r="22" spans="2:34" s="10" customFormat="1" ht="7.5" customHeight="1" x14ac:dyDescent="0.4">
      <c r="W22" s="177"/>
      <c r="X22" s="66"/>
      <c r="Y22" s="66"/>
      <c r="Z22" s="66"/>
      <c r="AA22" s="66"/>
      <c r="AB22" s="66"/>
      <c r="AC22" s="66"/>
      <c r="AD22" s="66"/>
      <c r="AE22" s="66"/>
      <c r="AF22" s="177"/>
      <c r="AG22" s="177"/>
    </row>
    <row r="23" spans="2:34" s="10" customFormat="1" ht="15" customHeight="1" x14ac:dyDescent="0.4">
      <c r="B23" s="51">
        <v>6</v>
      </c>
      <c r="C23" s="334" t="s">
        <v>48</v>
      </c>
      <c r="D23" s="312"/>
      <c r="E23" s="310" t="s">
        <v>49</v>
      </c>
      <c r="F23" s="312"/>
      <c r="G23" s="286" t="s">
        <v>50</v>
      </c>
      <c r="W23" s="179"/>
      <c r="X23" s="181"/>
      <c r="Y23" s="181"/>
      <c r="Z23" s="66"/>
      <c r="AA23" s="66"/>
      <c r="AB23" s="66"/>
      <c r="AC23" s="66"/>
      <c r="AD23" s="66"/>
      <c r="AE23" s="66"/>
    </row>
    <row r="24" spans="2:34" s="10" customFormat="1" ht="15" customHeight="1" x14ac:dyDescent="0.4">
      <c r="B24" s="59" t="str">
        <f>IF(OR(D23="",F23=""),"不備","○")</f>
        <v>不備</v>
      </c>
      <c r="C24" s="335"/>
      <c r="D24" s="313"/>
      <c r="E24" s="311"/>
      <c r="F24" s="313"/>
      <c r="G24" s="287"/>
      <c r="W24" s="177"/>
      <c r="X24" s="108"/>
      <c r="Y24" s="66"/>
      <c r="Z24" s="66"/>
      <c r="AA24" s="66"/>
      <c r="AB24" s="66"/>
      <c r="AC24" s="66"/>
      <c r="AD24" s="66"/>
      <c r="AE24" s="66"/>
    </row>
    <row r="25" spans="2:34" s="38" customFormat="1" ht="7.5" customHeight="1" x14ac:dyDescent="0.4">
      <c r="B25" s="11"/>
      <c r="C25" s="53"/>
      <c r="D25" s="13"/>
      <c r="E25" s="13"/>
      <c r="F25" s="39"/>
      <c r="G25" s="35"/>
      <c r="H25" s="34"/>
      <c r="I25" s="35"/>
      <c r="J25" s="34"/>
      <c r="K25" s="35"/>
      <c r="L25" s="35"/>
      <c r="M25" s="37"/>
      <c r="N25" s="35"/>
      <c r="O25" s="36"/>
      <c r="P25" s="34"/>
      <c r="Q25" s="35"/>
      <c r="R25" s="34"/>
      <c r="S25" s="35"/>
      <c r="T25" s="35"/>
      <c r="U25" s="37"/>
      <c r="V25" s="35"/>
      <c r="W25" s="178"/>
      <c r="X25" s="178"/>
      <c r="Y25" s="178"/>
      <c r="Z25" s="178"/>
      <c r="AA25" s="178"/>
      <c r="AB25" s="178"/>
      <c r="AC25" s="178"/>
      <c r="AD25" s="178"/>
      <c r="AE25" s="178"/>
    </row>
    <row r="26" spans="2:34" s="12" customFormat="1" ht="26.25" customHeight="1" x14ac:dyDescent="0.4">
      <c r="B26" s="254">
        <v>7</v>
      </c>
      <c r="C26" s="301" t="s">
        <v>61</v>
      </c>
      <c r="D26" s="288" t="s">
        <v>52</v>
      </c>
      <c r="E26" s="289"/>
      <c r="F26" s="261" t="s">
        <v>62</v>
      </c>
      <c r="G26" s="262"/>
      <c r="H26" s="288" t="s">
        <v>53</v>
      </c>
      <c r="I26" s="289"/>
      <c r="J26" s="288" t="s">
        <v>54</v>
      </c>
      <c r="K26" s="289"/>
      <c r="L26" s="288" t="s">
        <v>55</v>
      </c>
      <c r="M26" s="289"/>
      <c r="N26" s="288" t="s">
        <v>56</v>
      </c>
      <c r="O26" s="289"/>
      <c r="P26" s="290" t="s">
        <v>96</v>
      </c>
      <c r="Q26" s="291"/>
      <c r="S26" s="50"/>
      <c r="T26" s="50"/>
      <c r="U26" s="50"/>
      <c r="V26" s="50"/>
      <c r="W26" s="119"/>
      <c r="X26" s="119"/>
      <c r="Y26" s="119"/>
      <c r="Z26" s="119"/>
      <c r="AA26" s="119"/>
      <c r="AB26" s="119"/>
      <c r="AC26" s="153"/>
      <c r="AD26" s="119"/>
      <c r="AE26" s="119"/>
    </row>
    <row r="27" spans="2:34" s="12" customFormat="1" ht="11.25" customHeight="1" x14ac:dyDescent="0.4">
      <c r="B27" s="255"/>
      <c r="C27" s="329"/>
      <c r="D27" s="314"/>
      <c r="E27" s="315"/>
      <c r="F27" s="314"/>
      <c r="G27" s="315"/>
      <c r="H27" s="314"/>
      <c r="I27" s="315"/>
      <c r="J27" s="314"/>
      <c r="K27" s="315"/>
      <c r="L27" s="314"/>
      <c r="M27" s="315"/>
      <c r="N27" s="314"/>
      <c r="O27" s="315"/>
      <c r="P27" s="330">
        <f>SUM(D27,F27,H27,J27,L27,N27)</f>
        <v>0</v>
      </c>
      <c r="Q27" s="331"/>
      <c r="R27" s="401" t="s">
        <v>88</v>
      </c>
      <c r="S27" s="285"/>
      <c r="T27" s="285"/>
      <c r="U27" s="285"/>
      <c r="V27" s="285"/>
      <c r="W27" s="285"/>
      <c r="X27" s="285"/>
      <c r="Y27" s="285"/>
      <c r="Z27" s="192"/>
      <c r="AA27" s="193"/>
      <c r="AB27" s="119"/>
      <c r="AC27" s="119"/>
      <c r="AD27" s="119"/>
      <c r="AE27" s="119"/>
    </row>
    <row r="28" spans="2:34" s="12" customFormat="1" ht="15" customHeight="1" x14ac:dyDescent="0.4">
      <c r="B28" s="59" t="str">
        <f>IF(OR(D27="",F27="",H27="",J27="",L27="",N27=""),"不備","○")</f>
        <v>不備</v>
      </c>
      <c r="C28" s="302"/>
      <c r="D28" s="316"/>
      <c r="E28" s="317"/>
      <c r="F28" s="316"/>
      <c r="G28" s="317"/>
      <c r="H28" s="316"/>
      <c r="I28" s="317"/>
      <c r="J28" s="316"/>
      <c r="K28" s="317"/>
      <c r="L28" s="316"/>
      <c r="M28" s="317"/>
      <c r="N28" s="316"/>
      <c r="O28" s="317"/>
      <c r="P28" s="332"/>
      <c r="Q28" s="333"/>
      <c r="R28" s="401"/>
      <c r="S28" s="285"/>
      <c r="T28" s="285"/>
      <c r="U28" s="285"/>
      <c r="V28" s="285"/>
      <c r="W28" s="285"/>
      <c r="X28" s="285"/>
      <c r="Y28" s="285"/>
      <c r="Z28" s="111"/>
      <c r="AA28" s="112"/>
      <c r="AB28" s="56"/>
      <c r="AC28" s="56"/>
      <c r="AD28" s="56"/>
      <c r="AE28" s="56"/>
    </row>
    <row r="29" spans="2:34" s="10" customFormat="1" ht="18.75" customHeight="1" x14ac:dyDescent="0.4">
      <c r="B29" s="51">
        <v>8</v>
      </c>
      <c r="C29" s="292" t="s">
        <v>66</v>
      </c>
      <c r="D29" s="295" t="s">
        <v>194</v>
      </c>
      <c r="E29" s="296"/>
      <c r="F29" s="296"/>
      <c r="G29" s="296"/>
      <c r="H29" s="296"/>
      <c r="I29" s="296"/>
      <c r="J29" s="296"/>
      <c r="K29" s="296"/>
      <c r="L29" s="296"/>
      <c r="M29" s="296"/>
      <c r="N29" s="296"/>
      <c r="O29" s="296"/>
      <c r="P29" s="296"/>
      <c r="Q29" s="296"/>
      <c r="R29" s="296"/>
      <c r="S29" s="296"/>
      <c r="T29" s="297"/>
      <c r="U29" s="256"/>
      <c r="V29" s="257"/>
      <c r="W29" s="66"/>
      <c r="X29" s="66"/>
      <c r="Y29" s="177"/>
      <c r="Z29" s="177"/>
      <c r="AA29" s="177"/>
      <c r="AB29" s="177"/>
      <c r="AC29" s="177"/>
      <c r="AD29" s="177"/>
      <c r="AE29" s="177"/>
    </row>
    <row r="30" spans="2:34" s="10" customFormat="1" ht="18.75" customHeight="1" x14ac:dyDescent="0.4">
      <c r="B30" s="59" t="str">
        <f>IF(U29="","不備","○")</f>
        <v>不備</v>
      </c>
      <c r="C30" s="293"/>
      <c r="D30" s="385" t="s">
        <v>200</v>
      </c>
      <c r="E30" s="386"/>
      <c r="F30" s="386"/>
      <c r="G30" s="386"/>
      <c r="H30" s="386"/>
      <c r="I30" s="386"/>
      <c r="J30" s="387" t="str">
        <f>IF(OR(E20="",H20="",J20=""),"",(WORKDAY.INTL(Y30+1,-1,"0000000",休所日!$B$4:$E$34)))</f>
        <v/>
      </c>
      <c r="K30" s="387"/>
      <c r="L30" s="387"/>
      <c r="M30" s="387"/>
      <c r="N30" s="387"/>
      <c r="O30" s="299" t="s">
        <v>94</v>
      </c>
      <c r="P30" s="299"/>
      <c r="Q30" s="299"/>
      <c r="R30" s="299"/>
      <c r="S30" s="299"/>
      <c r="T30" s="300"/>
      <c r="U30" s="258"/>
      <c r="V30" s="259"/>
      <c r="W30" s="66"/>
      <c r="X30" s="108"/>
      <c r="Y30" s="214" t="str">
        <f>IF(OR(E20="",H20="",J20=""),"",(Z21-28))</f>
        <v/>
      </c>
      <c r="Z30" s="214"/>
      <c r="AA30" s="214"/>
      <c r="AB30" s="177"/>
      <c r="AC30" s="177"/>
      <c r="AD30" s="177"/>
      <c r="AE30" s="177"/>
    </row>
    <row r="31" spans="2:34" ht="18.75" customHeight="1" x14ac:dyDescent="0.4">
      <c r="B31" s="285" t="s">
        <v>195</v>
      </c>
      <c r="C31" s="285"/>
      <c r="D31" s="285"/>
      <c r="E31" s="285"/>
      <c r="F31" s="285"/>
      <c r="G31" s="285"/>
      <c r="H31" s="285"/>
      <c r="I31" s="285"/>
      <c r="J31" s="285"/>
      <c r="K31" s="285"/>
      <c r="L31" s="285"/>
      <c r="M31" s="285"/>
      <c r="N31" s="285"/>
      <c r="O31" s="285"/>
      <c r="P31" s="285"/>
      <c r="Q31" s="285"/>
      <c r="R31" s="285"/>
      <c r="S31" s="285"/>
      <c r="T31" s="285"/>
      <c r="U31" s="285"/>
      <c r="V31" s="285"/>
      <c r="X31" s="154"/>
    </row>
    <row r="32" spans="2:34" s="10" customFormat="1" ht="3.75" customHeight="1" x14ac:dyDescent="0.4">
      <c r="B32" s="26"/>
      <c r="C32" s="42"/>
      <c r="D32" s="61"/>
      <c r="E32" s="61"/>
      <c r="F32" s="40"/>
      <c r="G32" s="40"/>
      <c r="H32" s="40"/>
      <c r="I32" s="40"/>
      <c r="J32" s="40"/>
      <c r="K32" s="40"/>
      <c r="L32" s="40"/>
      <c r="M32" s="40"/>
      <c r="N32" s="40"/>
      <c r="O32" s="40"/>
      <c r="P32" s="40"/>
      <c r="Q32" s="40"/>
      <c r="R32" s="40"/>
      <c r="S32" s="40"/>
      <c r="T32" s="40"/>
      <c r="U32" s="40"/>
      <c r="V32" s="40"/>
      <c r="W32" s="67"/>
      <c r="X32" s="66"/>
      <c r="Y32" s="66"/>
      <c r="Z32" s="66"/>
      <c r="AA32" s="66"/>
      <c r="AB32" s="66"/>
      <c r="AC32" s="66"/>
      <c r="AD32" s="66"/>
      <c r="AE32" s="66"/>
    </row>
    <row r="33" spans="1:35" s="12" customFormat="1" ht="18.75" customHeight="1" x14ac:dyDescent="0.4">
      <c r="B33" s="52">
        <v>9</v>
      </c>
      <c r="C33" s="307" t="s">
        <v>51</v>
      </c>
      <c r="D33" s="85"/>
      <c r="E33" s="241" t="s">
        <v>67</v>
      </c>
      <c r="F33" s="242"/>
      <c r="G33" s="243"/>
      <c r="H33" s="85"/>
      <c r="I33" s="242" t="s">
        <v>71</v>
      </c>
      <c r="J33" s="242"/>
      <c r="K33" s="242"/>
      <c r="L33" s="411"/>
      <c r="M33" s="411"/>
      <c r="N33" s="411"/>
      <c r="O33" s="411"/>
      <c r="P33" s="411"/>
      <c r="Q33" s="411"/>
      <c r="R33" s="63" t="s">
        <v>72</v>
      </c>
      <c r="S33" s="14"/>
      <c r="W33" s="56"/>
      <c r="X33" s="56"/>
      <c r="Y33" s="183"/>
      <c r="Z33" s="183" t="str">
        <f>IF(AND(AB34="○",L33="",OR(AC33="○",AC34="○",AD34="○")),"○","不備")</f>
        <v>不備</v>
      </c>
      <c r="AA33" s="183" t="str">
        <f>IF(AND(AB34="○",K34="",OR(AC33="○",AC34="○",AD33="○")),"○","不備")</f>
        <v>不備</v>
      </c>
      <c r="AB33" s="183">
        <f>COUNTIF(D33:H34,"○")</f>
        <v>0</v>
      </c>
      <c r="AC33" s="57" t="str">
        <f>IF(D33="","不備","○")</f>
        <v>不備</v>
      </c>
      <c r="AD33" s="57" t="str">
        <f>IF(AND(H33&lt;&gt;"",L33&lt;&gt;""),"○","不備")</f>
        <v>不備</v>
      </c>
      <c r="AE33" s="56"/>
    </row>
    <row r="34" spans="1:35" s="12" customFormat="1" ht="18.75" customHeight="1" x14ac:dyDescent="0.4">
      <c r="B34" s="62" t="str">
        <f>IF(AND(OR(AA33="○",AA34="○"),OR(Z33="○",Z34="○")),"○","不備")</f>
        <v>不備</v>
      </c>
      <c r="C34" s="328"/>
      <c r="D34" s="86"/>
      <c r="E34" s="241" t="s">
        <v>73</v>
      </c>
      <c r="F34" s="242"/>
      <c r="G34" s="282"/>
      <c r="H34" s="93"/>
      <c r="I34" s="409" t="s">
        <v>74</v>
      </c>
      <c r="J34" s="410"/>
      <c r="K34" s="412"/>
      <c r="L34" s="412"/>
      <c r="M34" s="412"/>
      <c r="N34" s="412"/>
      <c r="O34" s="412"/>
      <c r="P34" s="412"/>
      <c r="Q34" s="412"/>
      <c r="R34" s="65" t="s">
        <v>72</v>
      </c>
      <c r="S34" s="105"/>
      <c r="T34" s="14"/>
      <c r="U34" s="15"/>
      <c r="V34" s="15"/>
      <c r="W34" s="56"/>
      <c r="X34" s="56"/>
      <c r="Y34" s="183"/>
      <c r="Z34" s="183" t="str">
        <f>IF(AND(Z33="不備",AD33="○"),"○","不備")</f>
        <v>不備</v>
      </c>
      <c r="AA34" s="183" t="str">
        <f>IF(AND(AA33="不備",AD34="○"),"○","不備")</f>
        <v>不備</v>
      </c>
      <c r="AB34" s="183" t="str">
        <f>IF(AB33=1,"○","不備")</f>
        <v>不備</v>
      </c>
      <c r="AC34" s="198" t="str">
        <f>IF(D34="","不備","○")</f>
        <v>不備</v>
      </c>
      <c r="AD34" s="198" t="str">
        <f>IF(AND(H34&lt;&gt;"",K34&lt;&gt;""),"○","不備")</f>
        <v>不備</v>
      </c>
      <c r="AE34" s="56"/>
      <c r="AF34" s="56"/>
      <c r="AG34" s="56"/>
      <c r="AH34" s="56"/>
    </row>
    <row r="35" spans="1:35" s="12" customFormat="1" ht="3.75" customHeight="1" x14ac:dyDescent="0.4">
      <c r="B35" s="80"/>
      <c r="C35" s="81"/>
      <c r="D35" s="82"/>
      <c r="E35" s="82"/>
      <c r="F35" s="83"/>
      <c r="G35" s="83"/>
      <c r="H35" s="81"/>
      <c r="I35" s="81"/>
      <c r="J35" s="81"/>
      <c r="K35" s="81"/>
      <c r="L35" s="84"/>
      <c r="M35" s="81"/>
      <c r="N35" s="81"/>
      <c r="O35" s="81"/>
      <c r="P35" s="81"/>
      <c r="Q35" s="81"/>
      <c r="R35" s="81"/>
      <c r="S35" s="18"/>
      <c r="T35" s="18"/>
      <c r="U35" s="18"/>
      <c r="V35" s="18"/>
      <c r="W35" s="113"/>
      <c r="X35" s="114"/>
      <c r="Y35" s="202"/>
      <c r="Z35" s="202"/>
      <c r="AA35" s="56"/>
      <c r="AB35" s="56"/>
      <c r="AC35" s="56"/>
      <c r="AD35" s="56"/>
      <c r="AE35" s="56"/>
      <c r="AF35" s="56"/>
      <c r="AG35" s="56"/>
      <c r="AH35" s="56"/>
    </row>
    <row r="36" spans="1:35" ht="18.75" customHeight="1" x14ac:dyDescent="0.4">
      <c r="B36" s="285" t="s">
        <v>154</v>
      </c>
      <c r="C36" s="285"/>
      <c r="D36" s="285"/>
      <c r="E36" s="285"/>
      <c r="F36" s="285"/>
      <c r="G36" s="285"/>
      <c r="H36" s="285"/>
      <c r="I36" s="285"/>
      <c r="J36" s="285"/>
      <c r="K36" s="285"/>
      <c r="L36" s="285"/>
      <c r="M36" s="285"/>
      <c r="N36" s="285"/>
      <c r="O36" s="285"/>
      <c r="P36" s="285"/>
      <c r="Q36" s="285"/>
      <c r="R36" s="285"/>
      <c r="S36" s="285"/>
      <c r="T36" s="285"/>
      <c r="U36" s="285"/>
      <c r="V36" s="285"/>
      <c r="X36" s="154"/>
      <c r="Y36" s="198"/>
      <c r="Z36" s="198"/>
      <c r="AA36" s="198"/>
      <c r="AB36" s="198"/>
      <c r="AC36" s="198"/>
      <c r="AD36" s="198"/>
      <c r="AE36" s="198"/>
      <c r="AF36" s="198"/>
      <c r="AG36" s="198"/>
      <c r="AH36" s="198"/>
    </row>
    <row r="37" spans="1:35" s="12" customFormat="1" ht="18.75" customHeight="1" x14ac:dyDescent="0.4">
      <c r="B37" s="52">
        <v>10</v>
      </c>
      <c r="C37" s="307" t="s">
        <v>69</v>
      </c>
      <c r="D37" s="85"/>
      <c r="E37" s="241" t="s">
        <v>171</v>
      </c>
      <c r="F37" s="242"/>
      <c r="G37" s="242"/>
      <c r="H37" s="243"/>
      <c r="I37" s="85"/>
      <c r="J37" s="241" t="s">
        <v>75</v>
      </c>
      <c r="K37" s="242"/>
      <c r="L37" s="242"/>
      <c r="M37" s="243"/>
      <c r="N37" s="85"/>
      <c r="O37" s="241" t="s">
        <v>76</v>
      </c>
      <c r="P37" s="242"/>
      <c r="Q37" s="242"/>
      <c r="R37" s="243"/>
      <c r="X37" s="156"/>
      <c r="Y37" s="56"/>
      <c r="Z37" s="56"/>
      <c r="AA37" s="185" t="str">
        <f>IF(OR(AND(N38="",Q38=""),AND(N38&lt;&gt;"",Q38&lt;&gt;"")),"○","不備")</f>
        <v>○</v>
      </c>
      <c r="AB37" s="183">
        <f>COUNTIF(AD37:AF38,"○")</f>
        <v>0</v>
      </c>
      <c r="AC37" s="203" t="str">
        <f>IF(D37="","不備","○")</f>
        <v>不備</v>
      </c>
      <c r="AD37" s="198" t="str">
        <f>IF(I37="","不備","○")</f>
        <v>不備</v>
      </c>
      <c r="AE37" s="198" t="str">
        <f>IF(N37="","不備","○")</f>
        <v>不備</v>
      </c>
      <c r="AF37" s="56"/>
      <c r="AG37" s="56"/>
      <c r="AH37" s="56"/>
    </row>
    <row r="38" spans="1:35" s="46" customFormat="1" ht="18.75" customHeight="1" x14ac:dyDescent="0.4">
      <c r="B38" s="62" t="str">
        <f>IF(AND(AA37="○",OR(AB38="○",AC38="○")),"○","不備")</f>
        <v>不備</v>
      </c>
      <c r="C38" s="308"/>
      <c r="D38" s="85"/>
      <c r="E38" s="242" t="s">
        <v>77</v>
      </c>
      <c r="F38" s="242"/>
      <c r="G38" s="242"/>
      <c r="H38" s="243"/>
      <c r="I38" s="86"/>
      <c r="J38" s="281" t="s">
        <v>78</v>
      </c>
      <c r="K38" s="217"/>
      <c r="L38" s="217"/>
      <c r="M38" s="282"/>
      <c r="N38" s="93"/>
      <c r="O38" s="281" t="s">
        <v>74</v>
      </c>
      <c r="P38" s="217"/>
      <c r="Q38" s="309"/>
      <c r="R38" s="309"/>
      <c r="S38" s="309"/>
      <c r="T38" s="309"/>
      <c r="U38" s="309"/>
      <c r="V38" s="155" t="s">
        <v>72</v>
      </c>
      <c r="W38" s="44"/>
      <c r="X38" s="120"/>
      <c r="Y38" s="69"/>
      <c r="Z38" s="69"/>
      <c r="AA38" s="186"/>
      <c r="AB38" s="184" t="str">
        <f>IF(AND(AB37=0,AC37="○"),"○","不備")</f>
        <v>不備</v>
      </c>
      <c r="AC38" s="204" t="str">
        <f>IF(AND(AC37="不備",AB37&lt;&gt;0),"○","不備")</f>
        <v>不備</v>
      </c>
      <c r="AD38" s="157" t="str">
        <f>IF(D38="","不備","○")</f>
        <v>不備</v>
      </c>
      <c r="AE38" s="198" t="str">
        <f>IF(I38="","不備","○")</f>
        <v>不備</v>
      </c>
      <c r="AF38" s="198" t="str">
        <f>IF(AND(N38&lt;&gt;"",Q38&lt;&gt;""),"○","不備")</f>
        <v>不備</v>
      </c>
      <c r="AG38" s="69"/>
      <c r="AH38" s="69"/>
      <c r="AI38" s="120"/>
    </row>
    <row r="39" spans="1:35" s="46" customFormat="1" ht="7.5" customHeight="1" x14ac:dyDescent="0.4">
      <c r="B39" s="21"/>
      <c r="C39" s="45"/>
      <c r="D39" s="43"/>
      <c r="E39" s="43"/>
      <c r="F39" s="43"/>
      <c r="G39" s="43"/>
      <c r="H39" s="64"/>
      <c r="I39" s="64"/>
      <c r="J39" s="64"/>
      <c r="K39" s="64"/>
      <c r="L39" s="64"/>
      <c r="M39" s="64"/>
      <c r="N39" s="64"/>
      <c r="O39" s="64"/>
      <c r="P39" s="64"/>
      <c r="Q39" s="64"/>
      <c r="R39" s="64"/>
      <c r="S39" s="44"/>
      <c r="V39" s="120"/>
      <c r="W39" s="120"/>
      <c r="X39" s="120"/>
      <c r="Y39" s="69"/>
      <c r="Z39" s="69"/>
      <c r="AA39" s="115"/>
      <c r="AB39" s="115"/>
      <c r="AC39" s="69"/>
      <c r="AD39" s="69"/>
      <c r="AE39" s="69"/>
      <c r="AF39" s="69"/>
      <c r="AG39" s="69"/>
      <c r="AH39" s="69"/>
    </row>
    <row r="40" spans="1:35" s="12" customFormat="1" ht="15" customHeight="1" x14ac:dyDescent="0.4">
      <c r="B40" s="52">
        <v>11</v>
      </c>
      <c r="C40" s="403" t="s">
        <v>70</v>
      </c>
      <c r="D40" s="376"/>
      <c r="E40" s="281" t="s">
        <v>79</v>
      </c>
      <c r="F40" s="282"/>
      <c r="G40" s="376"/>
      <c r="H40" s="281" t="s">
        <v>80</v>
      </c>
      <c r="I40" s="282"/>
      <c r="J40" s="376"/>
      <c r="K40" s="281" t="s">
        <v>81</v>
      </c>
      <c r="L40" s="282"/>
      <c r="M40" s="376"/>
      <c r="N40" s="281" t="s">
        <v>82</v>
      </c>
      <c r="O40" s="282"/>
      <c r="P40" s="215"/>
      <c r="Q40" s="217" t="s">
        <v>74</v>
      </c>
      <c r="R40" s="217"/>
      <c r="S40" s="221"/>
      <c r="T40" s="221"/>
      <c r="U40" s="221"/>
      <c r="V40" s="219" t="s">
        <v>72</v>
      </c>
      <c r="W40" s="44"/>
      <c r="X40" s="187"/>
      <c r="Y40" s="182"/>
      <c r="Z40" s="56"/>
      <c r="AA40" s="183" t="str">
        <f>IF(AND(AB41="○",S40="",OR(AC40="○",AD40="○",AE40="○",AC41="○")),"○","不備")</f>
        <v>不備</v>
      </c>
      <c r="AB40" s="183">
        <f>COUNTIF(D40:P41,"○")</f>
        <v>0</v>
      </c>
      <c r="AC40" s="205" t="str">
        <f>IF(D40="","不備","○")</f>
        <v>不備</v>
      </c>
      <c r="AD40" s="205" t="str">
        <f>IF(G40="","不備","○")</f>
        <v>不備</v>
      </c>
      <c r="AE40" s="185" t="str">
        <f>IF(J40="","不備","○")</f>
        <v>不備</v>
      </c>
      <c r="AF40" s="56"/>
      <c r="AG40" s="56"/>
      <c r="AH40" s="56"/>
    </row>
    <row r="41" spans="1:35" s="46" customFormat="1" ht="15" customHeight="1" x14ac:dyDescent="0.4">
      <c r="B41" s="62" t="str">
        <f>IF(OR(AA40="○",AA41="○"),"○","不備")</f>
        <v>不備</v>
      </c>
      <c r="C41" s="404"/>
      <c r="D41" s="377"/>
      <c r="E41" s="283"/>
      <c r="F41" s="284"/>
      <c r="G41" s="377"/>
      <c r="H41" s="283"/>
      <c r="I41" s="284"/>
      <c r="J41" s="377"/>
      <c r="K41" s="283"/>
      <c r="L41" s="284"/>
      <c r="M41" s="377"/>
      <c r="N41" s="283"/>
      <c r="O41" s="284"/>
      <c r="P41" s="216"/>
      <c r="Q41" s="218"/>
      <c r="R41" s="218"/>
      <c r="S41" s="222"/>
      <c r="T41" s="222"/>
      <c r="U41" s="222"/>
      <c r="V41" s="220"/>
      <c r="W41" s="44"/>
      <c r="X41" s="187"/>
      <c r="Y41" s="182"/>
      <c r="Z41" s="69"/>
      <c r="AA41" s="184" t="str">
        <f>IF(AND(AA40="不備",AD41="○"),"○","不備")</f>
        <v>不備</v>
      </c>
      <c r="AB41" s="184" t="str">
        <f>IF(AB40=1,"○","不備")</f>
        <v>不備</v>
      </c>
      <c r="AC41" s="205" t="str">
        <f>IF(M40="","不備","○")</f>
        <v>不備</v>
      </c>
      <c r="AD41" s="205" t="str">
        <f>IF(AND(P40&lt;&gt;"",S40&lt;&gt;""),"○","不備")</f>
        <v>不備</v>
      </c>
      <c r="AE41" s="186"/>
      <c r="AF41" s="69"/>
      <c r="AG41" s="69"/>
      <c r="AH41" s="69"/>
    </row>
    <row r="42" spans="1:35" s="46" customFormat="1" ht="7.5" customHeight="1" x14ac:dyDescent="0.4">
      <c r="B42" s="21"/>
      <c r="C42" s="45"/>
      <c r="D42" s="43"/>
      <c r="E42" s="43"/>
      <c r="F42" s="43"/>
      <c r="G42" s="48"/>
      <c r="H42" s="47"/>
      <c r="I42" s="47"/>
      <c r="J42" s="47"/>
      <c r="K42" s="47"/>
      <c r="L42" s="47"/>
      <c r="M42" s="47"/>
      <c r="N42" s="47"/>
      <c r="O42" s="47"/>
      <c r="P42" s="44"/>
      <c r="Q42" s="44"/>
      <c r="R42" s="13"/>
      <c r="S42" s="16"/>
      <c r="T42" s="13"/>
      <c r="U42" s="74"/>
      <c r="V42" s="74"/>
      <c r="W42" s="69"/>
      <c r="X42" s="120"/>
      <c r="Y42" s="69"/>
      <c r="Z42" s="69"/>
      <c r="AA42" s="69"/>
      <c r="AB42" s="69"/>
      <c r="AC42" s="69"/>
      <c r="AD42" s="69"/>
      <c r="AE42" s="69"/>
      <c r="AF42" s="69"/>
      <c r="AG42" s="69"/>
      <c r="AH42" s="69"/>
    </row>
    <row r="43" spans="1:35" ht="18.75" customHeight="1" x14ac:dyDescent="0.4">
      <c r="A43" s="10"/>
      <c r="B43" s="51">
        <v>12</v>
      </c>
      <c r="C43" s="292" t="s">
        <v>65</v>
      </c>
      <c r="D43" s="295" t="s">
        <v>90</v>
      </c>
      <c r="E43" s="296"/>
      <c r="F43" s="296"/>
      <c r="G43" s="296"/>
      <c r="H43" s="296"/>
      <c r="I43" s="296"/>
      <c r="J43" s="296"/>
      <c r="K43" s="296"/>
      <c r="L43" s="296"/>
      <c r="M43" s="296"/>
      <c r="N43" s="296"/>
      <c r="O43" s="296"/>
      <c r="P43" s="296"/>
      <c r="Q43" s="296"/>
      <c r="R43" s="296"/>
      <c r="S43" s="296"/>
      <c r="T43" s="297"/>
      <c r="U43" s="344"/>
      <c r="V43" s="257"/>
      <c r="X43" s="152"/>
      <c r="Y43" s="198"/>
      <c r="Z43" s="198"/>
      <c r="AA43" s="198"/>
      <c r="AB43" s="198"/>
      <c r="AC43" s="198" t="str">
        <f>IF(OR(AD37="○",AE37="○",AE38="○"),"不備","○")</f>
        <v>○</v>
      </c>
      <c r="AD43" s="198" t="str">
        <f>IF(OR(AC40="○",AC41="○",P40="○"),"不備","○")</f>
        <v>○</v>
      </c>
      <c r="AE43" s="198"/>
      <c r="AF43" s="198"/>
      <c r="AG43" s="198"/>
      <c r="AH43" s="198"/>
    </row>
    <row r="44" spans="1:35" ht="15" customHeight="1" x14ac:dyDescent="0.4">
      <c r="A44" s="10"/>
      <c r="B44" s="59" t="str">
        <f>IF(AND(AC47="○",U43=""),"不備","○")</f>
        <v>不備</v>
      </c>
      <c r="C44" s="293"/>
      <c r="D44" s="298"/>
      <c r="E44" s="299"/>
      <c r="F44" s="299"/>
      <c r="G44" s="299"/>
      <c r="H44" s="299"/>
      <c r="I44" s="299"/>
      <c r="J44" s="299"/>
      <c r="K44" s="299"/>
      <c r="L44" s="299"/>
      <c r="M44" s="299"/>
      <c r="N44" s="299"/>
      <c r="O44" s="299"/>
      <c r="P44" s="299"/>
      <c r="Q44" s="299"/>
      <c r="R44" s="299"/>
      <c r="S44" s="299"/>
      <c r="T44" s="300"/>
      <c r="U44" s="345"/>
      <c r="V44" s="259"/>
      <c r="X44" s="152"/>
      <c r="Y44" s="198"/>
      <c r="Z44" s="198"/>
      <c r="AA44" s="198"/>
      <c r="AB44" s="198"/>
      <c r="AC44" s="198"/>
      <c r="AD44" s="198"/>
      <c r="AE44" s="198"/>
      <c r="AF44" s="198"/>
      <c r="AG44" s="198"/>
      <c r="AH44" s="198"/>
    </row>
    <row r="45" spans="1:35" s="73" customFormat="1" ht="18.75" customHeight="1" x14ac:dyDescent="0.4">
      <c r="B45" s="294" t="s">
        <v>89</v>
      </c>
      <c r="C45" s="294"/>
      <c r="D45" s="294"/>
      <c r="E45" s="294"/>
      <c r="F45" s="294"/>
      <c r="G45" s="294"/>
      <c r="H45" s="294"/>
      <c r="I45" s="294"/>
      <c r="J45" s="294"/>
      <c r="K45" s="294"/>
      <c r="L45" s="75"/>
      <c r="W45" s="77"/>
      <c r="X45" s="158"/>
      <c r="Y45" s="77"/>
      <c r="Z45" s="77"/>
      <c r="AA45" s="77"/>
      <c r="AB45" s="77"/>
      <c r="AC45" s="77"/>
      <c r="AD45" s="77"/>
      <c r="AE45" s="77"/>
      <c r="AF45" s="158"/>
      <c r="AG45" s="158"/>
    </row>
    <row r="46" spans="1:35" s="73" customFormat="1" ht="3.75" customHeight="1" x14ac:dyDescent="0.4">
      <c r="B46" s="50"/>
      <c r="C46" s="50"/>
      <c r="D46" s="50"/>
      <c r="E46" s="50"/>
      <c r="F46" s="50"/>
      <c r="G46" s="50"/>
      <c r="W46" s="77"/>
      <c r="X46" s="158"/>
      <c r="Y46" s="77"/>
      <c r="Z46" s="77"/>
      <c r="AA46" s="77"/>
      <c r="AB46" s="77"/>
      <c r="AC46" s="77"/>
      <c r="AD46" s="77"/>
      <c r="AE46" s="77"/>
      <c r="AF46" s="158"/>
      <c r="AG46" s="158"/>
    </row>
    <row r="47" spans="1:35" ht="18.75" customHeight="1" x14ac:dyDescent="0.4">
      <c r="A47" s="10"/>
      <c r="B47" s="51">
        <v>13</v>
      </c>
      <c r="C47" s="292" t="s">
        <v>184</v>
      </c>
      <c r="D47" s="388" t="s">
        <v>87</v>
      </c>
      <c r="E47" s="296"/>
      <c r="F47" s="296"/>
      <c r="G47" s="296"/>
      <c r="H47" s="296"/>
      <c r="I47" s="296"/>
      <c r="J47" s="296"/>
      <c r="K47" s="296"/>
      <c r="L47" s="296"/>
      <c r="M47" s="296"/>
      <c r="N47" s="296"/>
      <c r="O47" s="296"/>
      <c r="P47" s="296"/>
      <c r="Q47" s="296"/>
      <c r="R47" s="296"/>
      <c r="S47" s="296"/>
      <c r="T47" s="297"/>
      <c r="U47" s="344"/>
      <c r="V47" s="257"/>
      <c r="X47" s="152"/>
      <c r="AC47" s="57" t="str">
        <f>IF(OR(AD40="○",AE40="○"),"不備","○")</f>
        <v>○</v>
      </c>
      <c r="AF47" s="152"/>
      <c r="AG47" s="152"/>
    </row>
    <row r="48" spans="1:35" ht="15" customHeight="1" x14ac:dyDescent="0.4">
      <c r="A48" s="10"/>
      <c r="B48" s="59" t="str">
        <f>IF(AND(AC47="不備",U47=""),"不備","○")</f>
        <v>○</v>
      </c>
      <c r="C48" s="293"/>
      <c r="D48" s="298"/>
      <c r="E48" s="299"/>
      <c r="F48" s="299"/>
      <c r="G48" s="299"/>
      <c r="H48" s="299"/>
      <c r="I48" s="299"/>
      <c r="J48" s="299"/>
      <c r="K48" s="299"/>
      <c r="L48" s="299"/>
      <c r="M48" s="299"/>
      <c r="N48" s="299"/>
      <c r="O48" s="299"/>
      <c r="P48" s="299"/>
      <c r="Q48" s="299"/>
      <c r="R48" s="299"/>
      <c r="S48" s="299"/>
      <c r="T48" s="300"/>
      <c r="U48" s="345"/>
      <c r="V48" s="259"/>
      <c r="X48" s="152"/>
      <c r="AF48" s="152"/>
      <c r="AG48" s="152"/>
    </row>
    <row r="49" spans="2:35" s="73" customFormat="1" ht="18.75" customHeight="1" x14ac:dyDescent="0.4">
      <c r="B49" s="294" t="s">
        <v>89</v>
      </c>
      <c r="C49" s="294"/>
      <c r="D49" s="294"/>
      <c r="E49" s="294"/>
      <c r="F49" s="294"/>
      <c r="G49" s="294"/>
      <c r="H49" s="294"/>
      <c r="I49" s="294"/>
      <c r="J49" s="294"/>
      <c r="K49" s="294"/>
      <c r="L49" s="75"/>
      <c r="W49" s="77"/>
      <c r="X49" s="158"/>
      <c r="Y49" s="77"/>
      <c r="Z49" s="77"/>
      <c r="AA49" s="77"/>
      <c r="AB49" s="77"/>
      <c r="AC49" s="77"/>
      <c r="AD49" s="77"/>
      <c r="AE49" s="77"/>
      <c r="AF49" s="158"/>
      <c r="AG49" s="158"/>
    </row>
    <row r="50" spans="2:35" s="46" customFormat="1" ht="3.75" customHeight="1" x14ac:dyDescent="0.4">
      <c r="B50" s="21"/>
      <c r="C50" s="104"/>
      <c r="D50" s="106"/>
      <c r="E50" s="106"/>
      <c r="F50" s="106"/>
      <c r="G50" s="116"/>
      <c r="H50" s="117"/>
      <c r="I50" s="117"/>
      <c r="J50" s="117"/>
      <c r="K50" s="117"/>
      <c r="L50" s="117"/>
      <c r="M50" s="117"/>
      <c r="N50" s="117"/>
      <c r="O50" s="117"/>
      <c r="P50" s="73"/>
      <c r="Q50" s="73"/>
      <c r="R50" s="73"/>
      <c r="S50" s="16"/>
      <c r="T50" s="13"/>
      <c r="U50" s="16"/>
      <c r="V50" s="16"/>
      <c r="W50" s="69"/>
      <c r="X50" s="120"/>
      <c r="Y50" s="69"/>
      <c r="Z50" s="69"/>
      <c r="AA50" s="69"/>
      <c r="AB50" s="69"/>
      <c r="AC50" s="69"/>
      <c r="AD50" s="69"/>
      <c r="AE50" s="69"/>
      <c r="AF50" s="120"/>
      <c r="AG50" s="120"/>
    </row>
    <row r="51" spans="2:35" s="12" customFormat="1" ht="15" customHeight="1" x14ac:dyDescent="0.4">
      <c r="B51" s="91">
        <v>14</v>
      </c>
      <c r="C51" s="403" t="s">
        <v>151</v>
      </c>
      <c r="D51" s="376"/>
      <c r="E51" s="405" t="s">
        <v>152</v>
      </c>
      <c r="F51" s="406"/>
      <c r="G51" s="376"/>
      <c r="H51" s="405" t="s">
        <v>153</v>
      </c>
      <c r="I51" s="406"/>
      <c r="J51" s="376"/>
      <c r="K51" s="405" t="s">
        <v>155</v>
      </c>
      <c r="L51" s="406"/>
      <c r="M51" s="376"/>
      <c r="N51" s="405" t="s">
        <v>156</v>
      </c>
      <c r="O51" s="406"/>
      <c r="P51" s="73"/>
      <c r="Q51" s="73"/>
      <c r="R51" s="73"/>
      <c r="S51" s="119"/>
      <c r="T51" s="119"/>
      <c r="U51" s="119"/>
      <c r="V51" s="119"/>
      <c r="W51" s="119"/>
      <c r="X51" s="119"/>
      <c r="Y51" s="56"/>
      <c r="Z51" s="56"/>
      <c r="AA51" s="56"/>
      <c r="AB51" s="185" t="str">
        <f>IF(D23="0","○","不備")</f>
        <v>不備</v>
      </c>
      <c r="AC51" s="57" t="str">
        <f>IF(D51="","不備","○")</f>
        <v>不備</v>
      </c>
      <c r="AD51" s="57" t="str">
        <f>IF(G51="","不備","○")</f>
        <v>不備</v>
      </c>
      <c r="AE51" s="188"/>
      <c r="AF51" s="119"/>
      <c r="AG51" s="119"/>
    </row>
    <row r="52" spans="2:35" s="46" customFormat="1" ht="15" customHeight="1" x14ac:dyDescent="0.4">
      <c r="B52" s="62" t="str">
        <f>IF(OR(AB51="○",AC51="○",AD51="○",AC52="○",AD52="○"),"○","不備")</f>
        <v>不備</v>
      </c>
      <c r="C52" s="404"/>
      <c r="D52" s="377"/>
      <c r="E52" s="407"/>
      <c r="F52" s="408"/>
      <c r="G52" s="377"/>
      <c r="H52" s="407"/>
      <c r="I52" s="408"/>
      <c r="J52" s="377"/>
      <c r="K52" s="407"/>
      <c r="L52" s="408"/>
      <c r="M52" s="377"/>
      <c r="N52" s="407"/>
      <c r="O52" s="408"/>
      <c r="P52" s="73"/>
      <c r="Q52" s="73"/>
      <c r="R52" s="73"/>
      <c r="S52" s="120"/>
      <c r="T52" s="120"/>
      <c r="U52" s="120"/>
      <c r="V52" s="120"/>
      <c r="W52" s="120"/>
      <c r="X52" s="120"/>
      <c r="Y52" s="69"/>
      <c r="Z52" s="69"/>
      <c r="AA52" s="69"/>
      <c r="AB52" s="69"/>
      <c r="AC52" s="57" t="str">
        <f>IF(J51="","不備","○")</f>
        <v>不備</v>
      </c>
      <c r="AD52" s="57" t="str">
        <f>IF(M51="","不備","○")</f>
        <v>不備</v>
      </c>
      <c r="AE52" s="57"/>
      <c r="AF52" s="120"/>
      <c r="AG52" s="120"/>
    </row>
    <row r="53" spans="2:35" s="73" customFormat="1" ht="18.75" customHeight="1" x14ac:dyDescent="0.4">
      <c r="B53" s="294" t="s">
        <v>89</v>
      </c>
      <c r="C53" s="294"/>
      <c r="D53" s="294"/>
      <c r="E53" s="294"/>
      <c r="F53" s="294"/>
      <c r="G53" s="294"/>
      <c r="H53" s="294"/>
      <c r="I53" s="294"/>
      <c r="J53" s="294"/>
      <c r="K53" s="294"/>
      <c r="L53" s="75"/>
      <c r="W53" s="77"/>
      <c r="X53" s="158"/>
      <c r="Y53" s="77"/>
      <c r="Z53" s="77"/>
      <c r="AA53" s="77"/>
      <c r="AB53" s="77"/>
      <c r="AC53" s="77"/>
      <c r="AD53" s="77"/>
      <c r="AE53" s="158"/>
      <c r="AF53" s="158"/>
      <c r="AG53" s="158"/>
    </row>
    <row r="54" spans="2:35" s="73" customFormat="1" ht="3.75" customHeight="1" x14ac:dyDescent="0.4">
      <c r="B54" s="49"/>
      <c r="C54" s="49"/>
      <c r="D54" s="49"/>
      <c r="E54" s="49"/>
      <c r="F54" s="49"/>
      <c r="G54" s="49"/>
      <c r="H54" s="49"/>
      <c r="I54" s="49"/>
      <c r="J54" s="49"/>
      <c r="K54" s="49"/>
      <c r="W54" s="77"/>
      <c r="X54" s="158"/>
      <c r="Y54" s="158"/>
      <c r="Z54" s="158"/>
      <c r="AA54" s="158"/>
      <c r="AB54" s="158"/>
      <c r="AC54" s="158"/>
      <c r="AD54" s="158"/>
      <c r="AE54" s="158"/>
      <c r="AF54" s="158"/>
      <c r="AG54" s="158"/>
    </row>
    <row r="55" spans="2:35" ht="18.75" customHeight="1" x14ac:dyDescent="0.4">
      <c r="B55" s="285" t="s">
        <v>160</v>
      </c>
      <c r="C55" s="285"/>
      <c r="D55" s="285"/>
      <c r="E55" s="285"/>
      <c r="F55" s="285"/>
      <c r="G55" s="285"/>
      <c r="H55" s="285"/>
      <c r="I55" s="285"/>
      <c r="J55" s="285"/>
      <c r="K55" s="285"/>
      <c r="L55" s="285"/>
      <c r="M55" s="285"/>
      <c r="N55" s="285"/>
      <c r="O55" s="285"/>
      <c r="P55" s="285"/>
      <c r="Q55" s="285"/>
      <c r="R55" s="285"/>
      <c r="S55" s="285"/>
      <c r="T55" s="285"/>
      <c r="U55" s="285"/>
      <c r="V55" s="285"/>
      <c r="X55" s="152"/>
      <c r="Y55" s="152"/>
      <c r="Z55" s="152"/>
      <c r="AA55" s="152"/>
      <c r="AB55" s="152"/>
      <c r="AC55" s="152"/>
      <c r="AD55" s="152"/>
      <c r="AE55" s="152"/>
      <c r="AF55" s="152"/>
      <c r="AG55" s="152"/>
    </row>
    <row r="56" spans="2:35" ht="15" customHeight="1" x14ac:dyDescent="0.4">
      <c r="B56" s="395">
        <v>15</v>
      </c>
      <c r="C56" s="373" t="s">
        <v>83</v>
      </c>
      <c r="D56" s="378" t="str">
        <f>PHONETIC(D57)</f>
        <v/>
      </c>
      <c r="E56" s="326"/>
      <c r="F56" s="326"/>
      <c r="G56" s="326"/>
      <c r="H56" s="326"/>
      <c r="I56" s="326"/>
      <c r="J56" s="326"/>
      <c r="K56" s="327"/>
      <c r="L56" s="365" t="s">
        <v>84</v>
      </c>
      <c r="M56" s="365"/>
      <c r="N56" s="366"/>
      <c r="O56" s="378" t="str">
        <f>PHONETIC(O57)</f>
        <v/>
      </c>
      <c r="P56" s="326"/>
      <c r="Q56" s="326"/>
      <c r="R56" s="326"/>
      <c r="S56" s="326"/>
      <c r="T56" s="326"/>
      <c r="U56" s="326"/>
      <c r="V56" s="327"/>
      <c r="W56" s="399" t="s">
        <v>145</v>
      </c>
      <c r="X56" s="400"/>
      <c r="Y56" s="400"/>
      <c r="Z56" s="400"/>
      <c r="AA56" s="400"/>
      <c r="AB56" s="400"/>
      <c r="AC56" s="400"/>
      <c r="AD56" s="400"/>
      <c r="AE56" s="199"/>
      <c r="AF56" s="199"/>
      <c r="AG56" s="199"/>
    </row>
    <row r="57" spans="2:35" ht="11.25" customHeight="1" x14ac:dyDescent="0.4">
      <c r="B57" s="396"/>
      <c r="C57" s="338"/>
      <c r="D57" s="359"/>
      <c r="E57" s="360"/>
      <c r="F57" s="360"/>
      <c r="G57" s="360"/>
      <c r="H57" s="360"/>
      <c r="I57" s="360"/>
      <c r="J57" s="360"/>
      <c r="K57" s="361"/>
      <c r="L57" s="367"/>
      <c r="M57" s="367"/>
      <c r="N57" s="368"/>
      <c r="O57" s="359"/>
      <c r="P57" s="360"/>
      <c r="Q57" s="360"/>
      <c r="R57" s="360"/>
      <c r="S57" s="360"/>
      <c r="T57" s="360"/>
      <c r="U57" s="360"/>
      <c r="V57" s="361"/>
      <c r="W57" s="399"/>
      <c r="X57" s="400"/>
      <c r="Y57" s="400"/>
      <c r="Z57" s="400"/>
      <c r="AA57" s="400"/>
      <c r="AB57" s="400"/>
      <c r="AC57" s="400"/>
      <c r="AD57" s="400"/>
      <c r="AE57" s="199"/>
      <c r="AF57" s="199"/>
      <c r="AG57" s="199"/>
    </row>
    <row r="58" spans="2:35" ht="15" customHeight="1" x14ac:dyDescent="0.4">
      <c r="B58" s="59" t="str">
        <f>IF(OR(D57="",O57=""),"不備","○")</f>
        <v>不備</v>
      </c>
      <c r="C58" s="339"/>
      <c r="D58" s="362"/>
      <c r="E58" s="363"/>
      <c r="F58" s="363"/>
      <c r="G58" s="363"/>
      <c r="H58" s="363"/>
      <c r="I58" s="363"/>
      <c r="J58" s="363"/>
      <c r="K58" s="364"/>
      <c r="L58" s="369"/>
      <c r="M58" s="369"/>
      <c r="N58" s="370"/>
      <c r="O58" s="362"/>
      <c r="P58" s="363"/>
      <c r="Q58" s="363"/>
      <c r="R58" s="363"/>
      <c r="S58" s="363"/>
      <c r="T58" s="363"/>
      <c r="U58" s="363"/>
      <c r="V58" s="364"/>
      <c r="W58" s="399"/>
      <c r="X58" s="400"/>
      <c r="Y58" s="400"/>
      <c r="Z58" s="400"/>
      <c r="AA58" s="400"/>
      <c r="AB58" s="400"/>
      <c r="AC58" s="400"/>
      <c r="AD58" s="400"/>
      <c r="AE58" s="199"/>
      <c r="AF58" s="199"/>
      <c r="AG58" s="199"/>
    </row>
    <row r="59" spans="2:35" s="70" customFormat="1" ht="3.75" customHeight="1" x14ac:dyDescent="0.4">
      <c r="W59" s="78"/>
      <c r="X59" s="78"/>
      <c r="Y59" s="78"/>
      <c r="Z59" s="78"/>
      <c r="AA59" s="78"/>
      <c r="AB59" s="78"/>
      <c r="AC59" s="78"/>
      <c r="AD59" s="78"/>
      <c r="AE59" s="78"/>
    </row>
    <row r="60" spans="2:35" ht="18.75" customHeight="1" x14ac:dyDescent="0.4">
      <c r="B60" s="285" t="s">
        <v>197</v>
      </c>
      <c r="C60" s="285"/>
      <c r="D60" s="285"/>
      <c r="E60" s="285"/>
      <c r="F60" s="285"/>
      <c r="G60" s="285"/>
      <c r="H60" s="285"/>
      <c r="I60" s="285"/>
      <c r="J60" s="285"/>
      <c r="K60" s="285"/>
      <c r="L60" s="285"/>
      <c r="M60" s="285"/>
      <c r="N60" s="285"/>
      <c r="O60" s="285"/>
      <c r="P60" s="285"/>
      <c r="Q60" s="285"/>
      <c r="R60" s="285"/>
      <c r="S60" s="285"/>
      <c r="T60" s="285"/>
      <c r="U60" s="285"/>
      <c r="V60" s="285"/>
    </row>
    <row r="61" spans="2:35" ht="30" customHeight="1" x14ac:dyDescent="0.4">
      <c r="B61" s="340">
        <v>16</v>
      </c>
      <c r="C61" s="71" t="s">
        <v>38</v>
      </c>
      <c r="D61" s="24" t="s">
        <v>39</v>
      </c>
      <c r="E61" s="87"/>
      <c r="F61" s="29" t="s">
        <v>40</v>
      </c>
      <c r="G61" s="397"/>
      <c r="H61" s="397"/>
      <c r="I61" s="30"/>
      <c r="J61" s="348"/>
      <c r="K61" s="348"/>
      <c r="L61" s="196" t="s">
        <v>86</v>
      </c>
      <c r="M61" s="357"/>
      <c r="N61" s="357"/>
      <c r="O61" s="357"/>
      <c r="P61" s="357"/>
      <c r="Q61" s="357"/>
      <c r="R61" s="357"/>
      <c r="S61" s="357"/>
      <c r="T61" s="357"/>
      <c r="U61" s="357"/>
      <c r="V61" s="358"/>
      <c r="W61" s="399" t="s">
        <v>146</v>
      </c>
      <c r="X61" s="400"/>
      <c r="Y61" s="400"/>
      <c r="Z61" s="400"/>
      <c r="AA61" s="400"/>
      <c r="AB61" s="400"/>
      <c r="AC61" s="400"/>
      <c r="AD61" s="400"/>
      <c r="AE61" s="198" t="str">
        <f>IF(OR(AF61="×",AG61="×",AH61="×",AI61="×"),"×","○")</f>
        <v>○</v>
      </c>
      <c r="AF61" s="198" t="str">
        <f>IF(COUNTIF(J61, "*県*"), "×", "○")</f>
        <v>○</v>
      </c>
      <c r="AG61" s="198" t="str">
        <f>IF(COUNTIF(J61, "*都*"), "×", "○")</f>
        <v>○</v>
      </c>
      <c r="AH61" s="198" t="str">
        <f>IF(COUNTIF(J61, "*道*"), "×", "○")</f>
        <v>○</v>
      </c>
      <c r="AI61" s="198" t="str">
        <f>IF(COUNTIF(J61, "*府*"), "×", "○")</f>
        <v>○</v>
      </c>
    </row>
    <row r="62" spans="2:35" ht="15" customHeight="1" x14ac:dyDescent="0.4">
      <c r="B62" s="341"/>
      <c r="C62" s="374" t="s">
        <v>161</v>
      </c>
      <c r="D62" s="252" t="s">
        <v>39</v>
      </c>
      <c r="E62" s="391"/>
      <c r="F62" s="389" t="s">
        <v>40</v>
      </c>
      <c r="G62" s="391"/>
      <c r="H62" s="391"/>
      <c r="I62" s="393"/>
      <c r="J62" s="349"/>
      <c r="K62" s="349"/>
      <c r="L62" s="351" t="s">
        <v>86</v>
      </c>
      <c r="M62" s="353"/>
      <c r="N62" s="353"/>
      <c r="O62" s="353"/>
      <c r="P62" s="353"/>
      <c r="Q62" s="353"/>
      <c r="R62" s="353"/>
      <c r="S62" s="353"/>
      <c r="T62" s="353"/>
      <c r="U62" s="353"/>
      <c r="V62" s="354"/>
      <c r="W62" s="399"/>
      <c r="X62" s="400"/>
      <c r="Y62" s="400"/>
      <c r="Z62" s="400"/>
      <c r="AA62" s="400"/>
      <c r="AB62" s="400"/>
      <c r="AC62" s="400"/>
      <c r="AD62" s="400"/>
      <c r="AE62" s="198" t="str">
        <f>IF(OR(AF62="×",AG62="×",AH62="×",AI62="×"),"×","○")</f>
        <v>○</v>
      </c>
      <c r="AF62" s="198" t="str">
        <f>IF(COUNTIF(J62, "*県*"), "×", "○")</f>
        <v>○</v>
      </c>
      <c r="AG62" s="198" t="str">
        <f>IF(COUNTIF(J62, "*都*"), "×", "○")</f>
        <v>○</v>
      </c>
      <c r="AH62" s="198" t="str">
        <f>IF(COUNTIF(J62, "*道*"), "×", "○")</f>
        <v>○</v>
      </c>
      <c r="AI62" s="198" t="str">
        <f>IF(COUNTIF(J62, "*府*"), "×", "○")</f>
        <v>○</v>
      </c>
    </row>
    <row r="63" spans="2:35" ht="15" customHeight="1" x14ac:dyDescent="0.4">
      <c r="B63" s="59" t="str">
        <f>IF(OR(E61="",G61="",J61="",M61="",E62="",G62="",J62="",M62="",AE61="×",AE62="×"),"不備","○")</f>
        <v>不備</v>
      </c>
      <c r="C63" s="375"/>
      <c r="D63" s="253"/>
      <c r="E63" s="392"/>
      <c r="F63" s="390"/>
      <c r="G63" s="392"/>
      <c r="H63" s="392"/>
      <c r="I63" s="394"/>
      <c r="J63" s="350"/>
      <c r="K63" s="350"/>
      <c r="L63" s="352"/>
      <c r="M63" s="355"/>
      <c r="N63" s="355"/>
      <c r="O63" s="355"/>
      <c r="P63" s="355"/>
      <c r="Q63" s="355"/>
      <c r="R63" s="355"/>
      <c r="S63" s="355"/>
      <c r="T63" s="355"/>
      <c r="U63" s="355"/>
      <c r="V63" s="356"/>
      <c r="W63" s="399"/>
      <c r="X63" s="400"/>
      <c r="Y63" s="400"/>
      <c r="Z63" s="400"/>
      <c r="AA63" s="400"/>
      <c r="AB63" s="400"/>
      <c r="AC63" s="400"/>
      <c r="AD63" s="400"/>
      <c r="AE63" s="199"/>
    </row>
    <row r="64" spans="2:35" s="72" customFormat="1" ht="7.5" customHeight="1" x14ac:dyDescent="0.4">
      <c r="D64" s="76"/>
      <c r="E64" s="76"/>
      <c r="F64" s="76"/>
      <c r="W64" s="79"/>
      <c r="X64" s="79"/>
      <c r="Y64" s="79"/>
      <c r="Z64" s="79"/>
      <c r="AA64" s="79"/>
      <c r="AB64" s="79"/>
      <c r="AC64" s="200"/>
      <c r="AD64" s="200"/>
      <c r="AE64" s="200"/>
    </row>
    <row r="65" spans="1:34" ht="22.5" customHeight="1" x14ac:dyDescent="0.4">
      <c r="B65" s="52">
        <v>17</v>
      </c>
      <c r="C65" s="373" t="s">
        <v>85</v>
      </c>
      <c r="D65" s="342"/>
      <c r="E65" s="342"/>
      <c r="F65" s="343"/>
      <c r="S65" s="57"/>
      <c r="T65" s="57"/>
      <c r="U65" s="57"/>
      <c r="AC65" s="199"/>
      <c r="AD65" s="199"/>
      <c r="AE65" s="199"/>
    </row>
    <row r="66" spans="1:34" ht="22.5" customHeight="1" x14ac:dyDescent="0.4">
      <c r="B66" s="62" t="str">
        <f>IF(OR(D65="",D66="",G66="",J66=""),"不備","○")</f>
        <v>不備</v>
      </c>
      <c r="C66" s="339"/>
      <c r="D66" s="371"/>
      <c r="E66" s="371"/>
      <c r="F66" s="25" t="s">
        <v>41</v>
      </c>
      <c r="G66" s="371"/>
      <c r="H66" s="371"/>
      <c r="I66" s="25" t="s">
        <v>42</v>
      </c>
      <c r="J66" s="371"/>
      <c r="K66" s="372"/>
      <c r="Q66" s="57"/>
      <c r="R66" s="57"/>
      <c r="S66" s="57"/>
      <c r="X66" s="402"/>
      <c r="Y66" s="402"/>
      <c r="Z66" s="402"/>
      <c r="AA66" s="402"/>
      <c r="AB66" s="118"/>
      <c r="AC66" s="118"/>
      <c r="AD66" s="118"/>
    </row>
    <row r="67" spans="1:34" s="12" customFormat="1" ht="3.75" customHeight="1" x14ac:dyDescent="0.4">
      <c r="B67"/>
      <c r="C67" s="18"/>
      <c r="D67" s="19"/>
      <c r="E67" s="19"/>
      <c r="F67" s="20"/>
      <c r="G67" s="20"/>
      <c r="H67" s="18"/>
      <c r="I67" s="18"/>
      <c r="J67" s="18"/>
      <c r="K67" s="18"/>
      <c r="L67" s="15"/>
      <c r="M67" s="18"/>
      <c r="N67" s="18"/>
      <c r="O67" s="18"/>
      <c r="P67" s="18"/>
      <c r="Q67" s="18"/>
      <c r="R67" s="18"/>
      <c r="S67" s="18"/>
      <c r="T67" s="18"/>
      <c r="U67" s="18"/>
      <c r="V67" s="18"/>
      <c r="W67" s="113"/>
      <c r="X67" s="402"/>
      <c r="Y67" s="402"/>
      <c r="Z67" s="402"/>
      <c r="AA67" s="402"/>
      <c r="AB67" s="118"/>
      <c r="AC67" s="118"/>
      <c r="AD67" s="118"/>
      <c r="AE67" s="56"/>
    </row>
    <row r="68" spans="1:34" ht="34.5" customHeight="1" x14ac:dyDescent="0.4">
      <c r="B68" s="285" t="s">
        <v>193</v>
      </c>
      <c r="C68" s="285"/>
      <c r="D68" s="285"/>
      <c r="E68" s="285"/>
      <c r="F68" s="285"/>
      <c r="G68" s="285"/>
      <c r="H68" s="285"/>
      <c r="I68" s="285"/>
      <c r="J68" s="285"/>
      <c r="K68" s="285"/>
      <c r="L68" s="285"/>
      <c r="M68" s="285"/>
      <c r="N68" s="285"/>
      <c r="O68" s="285"/>
      <c r="P68" s="285"/>
      <c r="Q68" s="285"/>
      <c r="R68" s="285"/>
      <c r="S68" s="285"/>
      <c r="T68" s="285"/>
      <c r="U68" s="285"/>
      <c r="V68" s="285"/>
      <c r="X68" s="118"/>
      <c r="Y68" s="118"/>
      <c r="Z68" s="118"/>
      <c r="AA68" s="118"/>
      <c r="AB68" s="118"/>
      <c r="AC68" s="118"/>
      <c r="AD68" s="118"/>
    </row>
    <row r="69" spans="1:34" ht="18.75" customHeight="1" x14ac:dyDescent="0.4">
      <c r="A69" s="10"/>
      <c r="B69" s="51">
        <v>18</v>
      </c>
      <c r="C69" s="292" t="s">
        <v>65</v>
      </c>
      <c r="D69" s="295" t="s">
        <v>91</v>
      </c>
      <c r="E69" s="296"/>
      <c r="F69" s="296"/>
      <c r="G69" s="296"/>
      <c r="H69" s="296"/>
      <c r="I69" s="296"/>
      <c r="J69" s="296"/>
      <c r="K69" s="296"/>
      <c r="L69" s="296"/>
      <c r="M69" s="296"/>
      <c r="N69" s="296"/>
      <c r="O69" s="296"/>
      <c r="P69" s="296"/>
      <c r="Q69" s="296"/>
      <c r="R69" s="296"/>
      <c r="S69" s="296"/>
      <c r="T69" s="297"/>
      <c r="U69" s="344"/>
      <c r="V69" s="257"/>
      <c r="X69" s="118"/>
      <c r="Y69" s="118"/>
      <c r="Z69" s="118"/>
      <c r="AA69" s="118"/>
      <c r="AB69" s="118"/>
      <c r="AC69" s="118"/>
      <c r="AD69" s="118"/>
    </row>
    <row r="70" spans="1:34" ht="18.75" customHeight="1" x14ac:dyDescent="0.4">
      <c r="A70" s="10"/>
      <c r="B70" s="59" t="str">
        <f>IF(U69="","不備","○")</f>
        <v>不備</v>
      </c>
      <c r="C70" s="293"/>
      <c r="D70" s="346" t="str">
        <f>IF(OR(E20="",H20="",J20=""),"",(WORKDAY.INTL(Y70+1,-1,"0000000",休所日!$B$4:$E$34)))</f>
        <v/>
      </c>
      <c r="E70" s="347"/>
      <c r="F70" s="347"/>
      <c r="G70" s="347"/>
      <c r="H70" s="347"/>
      <c r="I70" s="299" t="s">
        <v>95</v>
      </c>
      <c r="J70" s="299"/>
      <c r="K70" s="299"/>
      <c r="L70" s="299"/>
      <c r="M70" s="299"/>
      <c r="N70" s="299"/>
      <c r="O70" s="299"/>
      <c r="P70" s="299"/>
      <c r="Q70" s="299"/>
      <c r="R70" s="299"/>
      <c r="S70" s="299"/>
      <c r="T70" s="300"/>
      <c r="U70" s="345"/>
      <c r="V70" s="259"/>
      <c r="X70" s="118"/>
      <c r="Y70" s="214" t="str">
        <f>IF(OR(E20="",H20="",J20=""),"",(Z21-42))</f>
        <v/>
      </c>
      <c r="Z70" s="214"/>
      <c r="AA70" s="214"/>
      <c r="AB70" s="195"/>
      <c r="AC70" s="195"/>
      <c r="AD70" s="195"/>
      <c r="AE70" s="152"/>
      <c r="AF70" s="152"/>
      <c r="AG70" s="152"/>
      <c r="AH70" s="152"/>
    </row>
    <row r="71" spans="1:34" ht="7.5" customHeight="1" thickBot="1" x14ac:dyDescent="0.45">
      <c r="B71" s="22"/>
      <c r="C71" s="94"/>
      <c r="D71" s="31"/>
      <c r="E71" s="31"/>
      <c r="F71" s="31"/>
      <c r="G71" s="31"/>
      <c r="H71" s="31"/>
      <c r="I71" s="31"/>
      <c r="J71" s="31"/>
      <c r="K71" s="31"/>
      <c r="L71" s="31"/>
      <c r="M71" s="123"/>
      <c r="N71" s="123"/>
      <c r="O71" s="123"/>
      <c r="P71" s="123"/>
      <c r="Q71" s="123"/>
      <c r="R71" s="123"/>
      <c r="S71" s="124"/>
      <c r="T71" s="125"/>
      <c r="U71" s="125"/>
      <c r="V71" s="125"/>
      <c r="W71" s="109"/>
      <c r="X71" s="109"/>
      <c r="Y71" s="109"/>
      <c r="Z71" s="109"/>
      <c r="AA71" s="109"/>
      <c r="AB71" s="109"/>
      <c r="AF71" s="152"/>
      <c r="AG71" s="152"/>
      <c r="AH71" s="152"/>
    </row>
    <row r="72" spans="1:34" ht="15" customHeight="1" thickTop="1" x14ac:dyDescent="0.4">
      <c r="B72" s="60">
        <v>19</v>
      </c>
      <c r="C72" s="265" t="s">
        <v>164</v>
      </c>
      <c r="D72" s="225" t="s">
        <v>162</v>
      </c>
      <c r="E72" s="226"/>
      <c r="F72" s="233"/>
      <c r="G72" s="234"/>
      <c r="H72" s="229" t="s">
        <v>163</v>
      </c>
      <c r="I72" s="230"/>
      <c r="J72" s="267"/>
      <c r="K72" s="268"/>
      <c r="L72" s="28"/>
      <c r="M72" s="275" t="s">
        <v>196</v>
      </c>
      <c r="N72" s="276"/>
      <c r="O72" s="276"/>
      <c r="P72" s="276"/>
      <c r="Q72" s="276"/>
      <c r="R72" s="276"/>
      <c r="S72" s="276"/>
      <c r="T72" s="277"/>
      <c r="U72" s="271"/>
      <c r="V72" s="272"/>
      <c r="W72" s="68"/>
      <c r="Y72" s="153"/>
      <c r="Z72" s="153"/>
      <c r="AA72" s="190" t="str">
        <f>IF(AND(AB73="○",U72="",OR(AC72="○")),"○","不備")</f>
        <v>不備</v>
      </c>
      <c r="AB72" s="190">
        <f>COUNTIF(F72:K73,"○")</f>
        <v>0</v>
      </c>
      <c r="AC72" s="57" t="str">
        <f>IF(F72="","不備","○")</f>
        <v>不備</v>
      </c>
      <c r="AD72" s="57" t="str">
        <f>IF(AND(J72&lt;&gt;"",U72&lt;&gt;""),"○","不備")</f>
        <v>不備</v>
      </c>
      <c r="AF72" s="152"/>
      <c r="AG72" s="152"/>
      <c r="AH72" s="152"/>
    </row>
    <row r="73" spans="1:34" ht="15" customHeight="1" thickBot="1" x14ac:dyDescent="0.45">
      <c r="B73" s="59" t="str">
        <f>IF(AND(AB73="○",OR(AA72="○",AA73="○")),"○","不備")</f>
        <v>不備</v>
      </c>
      <c r="C73" s="266"/>
      <c r="D73" s="227"/>
      <c r="E73" s="228"/>
      <c r="F73" s="235"/>
      <c r="G73" s="236"/>
      <c r="H73" s="231"/>
      <c r="I73" s="232"/>
      <c r="J73" s="269"/>
      <c r="K73" s="270"/>
      <c r="L73" s="28"/>
      <c r="M73" s="278"/>
      <c r="N73" s="279"/>
      <c r="O73" s="279"/>
      <c r="P73" s="279"/>
      <c r="Q73" s="279"/>
      <c r="R73" s="279"/>
      <c r="S73" s="279"/>
      <c r="T73" s="280"/>
      <c r="U73" s="273"/>
      <c r="V73" s="274"/>
      <c r="W73" s="68"/>
      <c r="X73" s="108"/>
      <c r="Y73" s="153"/>
      <c r="Z73" s="153"/>
      <c r="AA73" s="190" t="str">
        <f>IF(AND(AA72="不備",AD72="○"),"○","不備")</f>
        <v>不備</v>
      </c>
      <c r="AB73" s="190" t="str">
        <f>IF(AB72=1,"○","不備")</f>
        <v>不備</v>
      </c>
      <c r="AF73" s="152"/>
      <c r="AG73" s="152"/>
      <c r="AH73" s="152"/>
    </row>
    <row r="74" spans="1:34" s="12" customFormat="1" ht="3.75" customHeight="1" thickTop="1" x14ac:dyDescent="0.4">
      <c r="B74" s="80"/>
      <c r="C74" s="81"/>
      <c r="D74" s="82"/>
      <c r="E74" s="82"/>
      <c r="F74" s="83"/>
      <c r="G74" s="83"/>
      <c r="H74" s="81"/>
      <c r="I74" s="81"/>
      <c r="J74" s="81"/>
      <c r="K74" s="81"/>
      <c r="L74" s="15"/>
      <c r="M74" s="81"/>
      <c r="N74" s="81"/>
      <c r="O74" s="81"/>
      <c r="P74" s="81"/>
      <c r="Q74" s="81"/>
      <c r="R74" s="81"/>
      <c r="S74" s="81"/>
      <c r="T74" s="81"/>
      <c r="U74" s="18"/>
      <c r="V74" s="18"/>
      <c r="W74" s="113"/>
      <c r="X74" s="118"/>
      <c r="Y74" s="195"/>
      <c r="Z74" s="195"/>
      <c r="AA74" s="122"/>
      <c r="AB74" s="122"/>
      <c r="AC74" s="122"/>
      <c r="AD74" s="122"/>
      <c r="AE74" s="56"/>
      <c r="AF74" s="119"/>
      <c r="AG74" s="119"/>
      <c r="AH74" s="119"/>
    </row>
    <row r="75" spans="1:34" x14ac:dyDescent="0.4">
      <c r="B75" s="285" t="s">
        <v>97</v>
      </c>
      <c r="C75" s="285"/>
      <c r="D75" s="285"/>
      <c r="E75" s="285"/>
      <c r="F75" s="285"/>
      <c r="G75" s="285"/>
      <c r="H75" s="285"/>
      <c r="I75" s="285"/>
      <c r="J75" s="285"/>
      <c r="K75" s="285"/>
      <c r="M75" s="2"/>
      <c r="N75" s="2"/>
      <c r="O75" s="2"/>
      <c r="P75" s="2"/>
      <c r="Q75" s="2"/>
      <c r="R75" s="2"/>
      <c r="S75" s="2"/>
      <c r="T75" s="2"/>
      <c r="U75" s="2"/>
      <c r="X75" s="118"/>
      <c r="Y75" s="195"/>
      <c r="Z75" s="195"/>
      <c r="AA75" s="195"/>
      <c r="AB75" s="195"/>
      <c r="AC75" s="195"/>
      <c r="AD75" s="195"/>
      <c r="AE75" s="152"/>
      <c r="AF75" s="152"/>
      <c r="AG75" s="152"/>
      <c r="AH75" s="152"/>
    </row>
    <row r="76" spans="1:34" ht="45" customHeight="1" x14ac:dyDescent="0.4">
      <c r="A76" s="10"/>
      <c r="B76" s="51">
        <v>20</v>
      </c>
      <c r="C76" s="305" t="s">
        <v>30</v>
      </c>
      <c r="D76" s="379"/>
      <c r="E76" s="380"/>
      <c r="F76" s="380"/>
      <c r="G76" s="380"/>
      <c r="H76" s="380"/>
      <c r="I76" s="380"/>
      <c r="J76" s="380"/>
      <c r="K76" s="380"/>
      <c r="L76" s="380"/>
      <c r="M76" s="380"/>
      <c r="N76" s="380"/>
      <c r="O76" s="380"/>
      <c r="P76" s="380"/>
      <c r="Q76" s="380"/>
      <c r="R76" s="380"/>
      <c r="S76" s="380"/>
      <c r="T76" s="380"/>
      <c r="U76" s="380"/>
      <c r="V76" s="381"/>
      <c r="AB76" s="152"/>
      <c r="AC76" s="152"/>
      <c r="AD76" s="152"/>
      <c r="AE76" s="152"/>
      <c r="AF76" s="152"/>
      <c r="AG76" s="152"/>
      <c r="AH76" s="152"/>
    </row>
    <row r="77" spans="1:34" ht="18.75" customHeight="1" x14ac:dyDescent="0.4">
      <c r="A77" s="10"/>
      <c r="B77" s="88" t="str">
        <f>IF(D76="","任意","○")</f>
        <v>任意</v>
      </c>
      <c r="C77" s="306"/>
      <c r="D77" s="382"/>
      <c r="E77" s="383"/>
      <c r="F77" s="383"/>
      <c r="G77" s="383"/>
      <c r="H77" s="383"/>
      <c r="I77" s="383"/>
      <c r="J77" s="383"/>
      <c r="K77" s="383"/>
      <c r="L77" s="383"/>
      <c r="M77" s="383"/>
      <c r="N77" s="383"/>
      <c r="O77" s="383"/>
      <c r="P77" s="383"/>
      <c r="Q77" s="383"/>
      <c r="R77" s="383"/>
      <c r="S77" s="383"/>
      <c r="T77" s="383"/>
      <c r="U77" s="383"/>
      <c r="V77" s="384"/>
    </row>
  </sheetData>
  <sheetProtection algorithmName="SHA-512" hashValue="QKxTCGfjg44+USHTCsM/pkycR6Gu6Cj1h8G1QL7qADWE6AZ8WaMUb1UF+3m7AdZpHvdmOdPiDzXIUUvP2DIuSQ==" saltValue="5JkCZYZ6zBG35EYarY4XjA==" spinCount="100000" sheet="1" selectLockedCells="1"/>
  <mergeCells count="168">
    <mergeCell ref="D20:D21"/>
    <mergeCell ref="A1:L2"/>
    <mergeCell ref="W56:AD58"/>
    <mergeCell ref="W61:AD63"/>
    <mergeCell ref="S13:AA15"/>
    <mergeCell ref="R27:Y28"/>
    <mergeCell ref="D14:R15"/>
    <mergeCell ref="X66:AA67"/>
    <mergeCell ref="C10:C11"/>
    <mergeCell ref="D10:T11"/>
    <mergeCell ref="U10:V11"/>
    <mergeCell ref="C12:O12"/>
    <mergeCell ref="C51:C52"/>
    <mergeCell ref="D51:D52"/>
    <mergeCell ref="E51:F52"/>
    <mergeCell ref="G51:G52"/>
    <mergeCell ref="H51:I52"/>
    <mergeCell ref="J51:J52"/>
    <mergeCell ref="K51:L52"/>
    <mergeCell ref="M51:M52"/>
    <mergeCell ref="N51:O52"/>
    <mergeCell ref="I34:J34"/>
    <mergeCell ref="L33:Q33"/>
    <mergeCell ref="K34:Q34"/>
    <mergeCell ref="C40:C41"/>
    <mergeCell ref="J40:J41"/>
    <mergeCell ref="M40:M41"/>
    <mergeCell ref="U43:V44"/>
    <mergeCell ref="O56:V56"/>
    <mergeCell ref="D76:V77"/>
    <mergeCell ref="B75:K75"/>
    <mergeCell ref="D29:T29"/>
    <mergeCell ref="D30:I30"/>
    <mergeCell ref="J30:N30"/>
    <mergeCell ref="C47:C48"/>
    <mergeCell ref="D47:T48"/>
    <mergeCell ref="U47:V48"/>
    <mergeCell ref="B49:K49"/>
    <mergeCell ref="B55:V55"/>
    <mergeCell ref="F62:F63"/>
    <mergeCell ref="G62:H63"/>
    <mergeCell ref="I62:I63"/>
    <mergeCell ref="B56:B57"/>
    <mergeCell ref="C56:C58"/>
    <mergeCell ref="D57:K58"/>
    <mergeCell ref="D56:K56"/>
    <mergeCell ref="G61:H61"/>
    <mergeCell ref="E62:E63"/>
    <mergeCell ref="E40:F41"/>
    <mergeCell ref="B13:B14"/>
    <mergeCell ref="D65:F65"/>
    <mergeCell ref="D69:T69"/>
    <mergeCell ref="U69:V70"/>
    <mergeCell ref="D70:H70"/>
    <mergeCell ref="I70:T70"/>
    <mergeCell ref="J61:K61"/>
    <mergeCell ref="J62:K63"/>
    <mergeCell ref="L62:L63"/>
    <mergeCell ref="M62:V63"/>
    <mergeCell ref="M61:V61"/>
    <mergeCell ref="O57:V58"/>
    <mergeCell ref="L56:N58"/>
    <mergeCell ref="D66:E66"/>
    <mergeCell ref="G66:H66"/>
    <mergeCell ref="J66:K66"/>
    <mergeCell ref="B68:V68"/>
    <mergeCell ref="C65:C66"/>
    <mergeCell ref="B60:V60"/>
    <mergeCell ref="B61:B62"/>
    <mergeCell ref="C62:C63"/>
    <mergeCell ref="D40:D41"/>
    <mergeCell ref="G40:G41"/>
    <mergeCell ref="J17:K18"/>
    <mergeCell ref="M17:P18"/>
    <mergeCell ref="Q17:S18"/>
    <mergeCell ref="D13:R13"/>
    <mergeCell ref="C33:C34"/>
    <mergeCell ref="E33:G33"/>
    <mergeCell ref="E34:G34"/>
    <mergeCell ref="D27:E28"/>
    <mergeCell ref="B31:V31"/>
    <mergeCell ref="U29:V30"/>
    <mergeCell ref="O30:T30"/>
    <mergeCell ref="C26:C28"/>
    <mergeCell ref="H26:I26"/>
    <mergeCell ref="J26:K26"/>
    <mergeCell ref="L27:M28"/>
    <mergeCell ref="N27:O28"/>
    <mergeCell ref="P27:Q28"/>
    <mergeCell ref="P20:P21"/>
    <mergeCell ref="Q20:Q21"/>
    <mergeCell ref="C23:C24"/>
    <mergeCell ref="D23:D24"/>
    <mergeCell ref="T17:U18"/>
    <mergeCell ref="C14:C15"/>
    <mergeCell ref="O20:O21"/>
    <mergeCell ref="B53:K53"/>
    <mergeCell ref="C43:C44"/>
    <mergeCell ref="D43:T44"/>
    <mergeCell ref="C29:C30"/>
    <mergeCell ref="C20:C21"/>
    <mergeCell ref="E20:F21"/>
    <mergeCell ref="G20:G21"/>
    <mergeCell ref="C76:C77"/>
    <mergeCell ref="C37:C38"/>
    <mergeCell ref="J38:M38"/>
    <mergeCell ref="O38:P38"/>
    <mergeCell ref="J37:M37"/>
    <mergeCell ref="O37:R37"/>
    <mergeCell ref="E38:H38"/>
    <mergeCell ref="Q38:U38"/>
    <mergeCell ref="E23:E24"/>
    <mergeCell ref="F23:F24"/>
    <mergeCell ref="G23:G24"/>
    <mergeCell ref="F27:G28"/>
    <mergeCell ref="H27:I28"/>
    <mergeCell ref="J27:K28"/>
    <mergeCell ref="H20:H21"/>
    <mergeCell ref="H40:I41"/>
    <mergeCell ref="B45:K45"/>
    <mergeCell ref="D62:D63"/>
    <mergeCell ref="B26:B27"/>
    <mergeCell ref="U7:V8"/>
    <mergeCell ref="C9:O9"/>
    <mergeCell ref="F26:G26"/>
    <mergeCell ref="C17:C18"/>
    <mergeCell ref="C72:C73"/>
    <mergeCell ref="D72:E73"/>
    <mergeCell ref="F72:G73"/>
    <mergeCell ref="H72:I73"/>
    <mergeCell ref="J72:K73"/>
    <mergeCell ref="U72:V73"/>
    <mergeCell ref="M72:T73"/>
    <mergeCell ref="I20:I21"/>
    <mergeCell ref="N40:O41"/>
    <mergeCell ref="K40:L41"/>
    <mergeCell ref="B36:V36"/>
    <mergeCell ref="U20:U21"/>
    <mergeCell ref="V20:V21"/>
    <mergeCell ref="L26:M26"/>
    <mergeCell ref="N26:O26"/>
    <mergeCell ref="P26:Q26"/>
    <mergeCell ref="D26:E26"/>
    <mergeCell ref="C69:C70"/>
    <mergeCell ref="B3:Q4"/>
    <mergeCell ref="R2:V3"/>
    <mergeCell ref="Y30:AA30"/>
    <mergeCell ref="Y70:AA70"/>
    <mergeCell ref="Z21:AB21"/>
    <mergeCell ref="P40:P41"/>
    <mergeCell ref="Q40:R41"/>
    <mergeCell ref="V40:V41"/>
    <mergeCell ref="S40:U41"/>
    <mergeCell ref="S20:S21"/>
    <mergeCell ref="T20:T21"/>
    <mergeCell ref="D17:E18"/>
    <mergeCell ref="H17:I18"/>
    <mergeCell ref="F17:G18"/>
    <mergeCell ref="J20:J21"/>
    <mergeCell ref="K20:K21"/>
    <mergeCell ref="L20:L21"/>
    <mergeCell ref="R20:R21"/>
    <mergeCell ref="M20:M21"/>
    <mergeCell ref="N20:N21"/>
    <mergeCell ref="E37:H37"/>
    <mergeCell ref="I33:K33"/>
    <mergeCell ref="C7:C8"/>
    <mergeCell ref="D7:T8"/>
  </mergeCells>
  <phoneticPr fontId="1" type="Hiragana"/>
  <dataValidations count="11">
    <dataValidation type="list" imeMode="disabled" allowBlank="1" showInputMessage="1" showErrorMessage="1" sqref="R25 J20 R20 J25">
      <formula1>"　,1,2,3,4,5,6,7,8,9,10,11,12,13,14,15,16,17,18,19,20,21,22,23,24,25,26,27,28,29,30,31"</formula1>
    </dataValidation>
    <dataValidation type="list" imeMode="disabled" allowBlank="1" showInputMessage="1" showErrorMessage="1" sqref="P25 H20 P20 H25">
      <formula1>"　,1,2,3,4,5,6,7,8,9,10,11,12"</formula1>
    </dataValidation>
    <dataValidation imeMode="disabled" allowBlank="1" showInputMessage="1" showErrorMessage="1" sqref="E61:E62 N27 G66:H66 G61:G62 E20 J66:K66 F25 D27 F27 H27 J27 L27 H61 D66:E66"/>
    <dataValidation type="list" allowBlank="1" showInputMessage="1" showErrorMessage="1" sqref="V35 V74 V67">
      <formula1>#REF!</formula1>
    </dataValidation>
    <dataValidation type="list" allowBlank="1" showInputMessage="1" showErrorMessage="1" sqref="U25 M20 U20 M25">
      <formula1>"　,月,火,水,木,金,土,日"</formula1>
    </dataValidation>
    <dataValidation type="list" allowBlank="1" showInputMessage="1" showErrorMessage="1" sqref="U7 U29 U69 U43 U47 U10 U72">
      <formula1>"OK"</formula1>
    </dataValidation>
    <dataValidation type="list" imeMode="disabled" allowBlank="1" showInputMessage="1" showErrorMessage="1" sqref="F23">
      <formula1>"　,1,2,3,4,5,6"</formula1>
    </dataValidation>
    <dataValidation type="list" imeMode="disabled" allowBlank="1" showInputMessage="1" showErrorMessage="1" sqref="D23">
      <formula1>"　,0,1,2,3,4,5"</formula1>
    </dataValidation>
    <dataValidation type="list" allowBlank="1" showInputMessage="1" showErrorMessage="1" sqref="F17 J17 H33:H34 D40 G40 J40 M40 D33:D34 D51 G51 J51 M51 I37:I38 P40 F72 J72 D37:D38 N37:N38">
      <formula1>"○"</formula1>
    </dataValidation>
    <dataValidation type="list" allowBlank="1" showInputMessage="1" showErrorMessage="1" sqref="D65">
      <formula1>"携帯,自宅,勤務先"</formula1>
    </dataValidation>
    <dataValidation type="list" allowBlank="1" showInputMessage="1" showErrorMessage="1" sqref="L61:L62">
      <formula1>"県,都,道,府"</formula1>
    </dataValidation>
  </dataValidations>
  <pageMargins left="0.43307086614173229" right="0.23622047244094491" top="0.35433070866141736" bottom="0.35433070866141736" header="0" footer="0"/>
  <pageSetup paperSize="9" scale="52" orientation="portrait" verticalDpi="0" r:id="rId1"/>
  <ignoredErrors>
    <ignoredError sqref="Z21"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7"/>
  <sheetViews>
    <sheetView showGridLines="0" showRuler="0" view="pageBreakPreview" zoomScale="110" zoomScaleNormal="86" zoomScaleSheetLayoutView="110" zoomScalePageLayoutView="75" workbookViewId="0">
      <selection activeCell="E5" sqref="E5:J5"/>
    </sheetView>
  </sheetViews>
  <sheetFormatPr defaultRowHeight="18.75" x14ac:dyDescent="0.4"/>
  <cols>
    <col min="1" max="1" width="4.375" style="1" customWidth="1"/>
    <col min="2" max="2" width="10.75" style="4" customWidth="1"/>
    <col min="3" max="5" width="1.25" style="4" customWidth="1"/>
    <col min="6" max="34" width="1.25" style="2" customWidth="1"/>
    <col min="35" max="35" width="1.375" style="2" customWidth="1"/>
    <col min="36" max="40" width="1.25" style="2" customWidth="1"/>
    <col min="41" max="41" width="1.125" style="2" customWidth="1"/>
    <col min="42" max="43" width="1.25" style="2" customWidth="1"/>
    <col min="44" max="44" width="1.375" style="2" customWidth="1"/>
    <col min="45" max="61" width="1.25" style="2" customWidth="1"/>
    <col min="62" max="62" width="3.75" customWidth="1"/>
  </cols>
  <sheetData>
    <row r="1" spans="1:62" x14ac:dyDescent="0.4">
      <c r="A1" s="466" t="s">
        <v>24</v>
      </c>
      <c r="B1" s="466"/>
      <c r="C1" s="55"/>
      <c r="D1" s="55"/>
      <c r="E1" s="55"/>
      <c r="Q1" s="458" t="s">
        <v>18</v>
      </c>
      <c r="R1" s="456"/>
      <c r="S1" s="456"/>
      <c r="T1" s="456"/>
      <c r="U1" s="456"/>
      <c r="V1" s="456"/>
      <c r="W1" s="456"/>
      <c r="X1" s="456"/>
      <c r="Y1" s="457"/>
      <c r="Z1" s="456" t="s">
        <v>19</v>
      </c>
      <c r="AA1" s="456"/>
      <c r="AB1" s="456"/>
      <c r="AC1" s="456"/>
      <c r="AD1" s="456"/>
      <c r="AE1" s="456"/>
      <c r="AF1" s="456"/>
      <c r="AG1" s="456"/>
      <c r="AH1" s="457"/>
      <c r="AI1" s="456" t="s">
        <v>20</v>
      </c>
      <c r="AJ1" s="456"/>
      <c r="AK1" s="456"/>
      <c r="AL1" s="456"/>
      <c r="AM1" s="456"/>
      <c r="AN1" s="456"/>
      <c r="AO1" s="456"/>
      <c r="AP1" s="456"/>
      <c r="AQ1" s="457"/>
      <c r="AR1" s="456" t="s">
        <v>32</v>
      </c>
      <c r="AS1" s="456"/>
      <c r="AT1" s="456"/>
      <c r="AU1" s="456"/>
      <c r="AV1" s="456"/>
      <c r="AW1" s="456"/>
      <c r="AX1" s="456"/>
      <c r="AY1" s="456"/>
      <c r="AZ1" s="456"/>
      <c r="BA1" s="458" t="s">
        <v>21</v>
      </c>
      <c r="BB1" s="456"/>
      <c r="BC1" s="456"/>
      <c r="BD1" s="456"/>
      <c r="BE1" s="456"/>
      <c r="BF1" s="456"/>
      <c r="BG1" s="456"/>
      <c r="BH1" s="456"/>
      <c r="BI1" s="457"/>
    </row>
    <row r="2" spans="1:62" ht="30" customHeight="1" x14ac:dyDescent="0.4">
      <c r="B2" s="7" t="s">
        <v>29</v>
      </c>
      <c r="C2" s="7"/>
      <c r="D2" s="7"/>
      <c r="E2" s="7"/>
      <c r="Q2" s="460"/>
      <c r="R2" s="461"/>
      <c r="S2" s="461"/>
      <c r="T2" s="461"/>
      <c r="U2" s="461"/>
      <c r="V2" s="461"/>
      <c r="W2" s="461"/>
      <c r="X2" s="461"/>
      <c r="Y2" s="462"/>
      <c r="Z2" s="460"/>
      <c r="AA2" s="461"/>
      <c r="AB2" s="461"/>
      <c r="AC2" s="461"/>
      <c r="AD2" s="461"/>
      <c r="AE2" s="461"/>
      <c r="AF2" s="461"/>
      <c r="AG2" s="461"/>
      <c r="AH2" s="462"/>
      <c r="AI2" s="460"/>
      <c r="AJ2" s="461"/>
      <c r="AK2" s="461"/>
      <c r="AL2" s="461"/>
      <c r="AM2" s="461"/>
      <c r="AN2" s="461"/>
      <c r="AO2" s="461"/>
      <c r="AP2" s="461"/>
      <c r="AQ2" s="462"/>
      <c r="AR2" s="461"/>
      <c r="AS2" s="461"/>
      <c r="AT2" s="461"/>
      <c r="AU2" s="461"/>
      <c r="AV2" s="461"/>
      <c r="AW2" s="461"/>
      <c r="AX2" s="461"/>
      <c r="AY2" s="461"/>
      <c r="AZ2" s="462"/>
      <c r="BA2" s="460"/>
      <c r="BB2" s="461"/>
      <c r="BC2" s="461"/>
      <c r="BD2" s="461"/>
      <c r="BE2" s="461"/>
      <c r="BF2" s="461"/>
      <c r="BG2" s="461"/>
      <c r="BH2" s="461"/>
      <c r="BI2" s="462"/>
    </row>
    <row r="3" spans="1:62" ht="30" customHeight="1" x14ac:dyDescent="0.4">
      <c r="A3" s="459" t="s">
        <v>34</v>
      </c>
      <c r="B3" s="459"/>
      <c r="C3" s="459"/>
      <c r="D3" s="459"/>
      <c r="E3" s="459"/>
      <c r="F3" s="459"/>
      <c r="G3" s="459"/>
      <c r="H3" s="459"/>
      <c r="I3" s="459"/>
      <c r="J3" s="459"/>
      <c r="K3" s="459"/>
      <c r="L3" s="459"/>
      <c r="M3" s="459"/>
      <c r="N3" s="459"/>
      <c r="O3" s="459"/>
      <c r="P3" s="459"/>
      <c r="Q3" s="463"/>
      <c r="R3" s="464"/>
      <c r="S3" s="464"/>
      <c r="T3" s="464"/>
      <c r="U3" s="464"/>
      <c r="V3" s="464"/>
      <c r="W3" s="464"/>
      <c r="X3" s="464"/>
      <c r="Y3" s="465"/>
      <c r="Z3" s="463"/>
      <c r="AA3" s="464"/>
      <c r="AB3" s="464"/>
      <c r="AC3" s="464"/>
      <c r="AD3" s="464"/>
      <c r="AE3" s="464"/>
      <c r="AF3" s="464"/>
      <c r="AG3" s="464"/>
      <c r="AH3" s="465"/>
      <c r="AI3" s="463"/>
      <c r="AJ3" s="464"/>
      <c r="AK3" s="464"/>
      <c r="AL3" s="464"/>
      <c r="AM3" s="464"/>
      <c r="AN3" s="464"/>
      <c r="AO3" s="464"/>
      <c r="AP3" s="464"/>
      <c r="AQ3" s="465"/>
      <c r="AR3" s="464"/>
      <c r="AS3" s="464"/>
      <c r="AT3" s="464"/>
      <c r="AU3" s="464"/>
      <c r="AV3" s="464"/>
      <c r="AW3" s="464"/>
      <c r="AX3" s="464"/>
      <c r="AY3" s="464"/>
      <c r="AZ3" s="465"/>
      <c r="BA3" s="463"/>
      <c r="BB3" s="464"/>
      <c r="BC3" s="464"/>
      <c r="BD3" s="464"/>
      <c r="BE3" s="464"/>
      <c r="BF3" s="464"/>
      <c r="BG3" s="464"/>
      <c r="BH3" s="464"/>
      <c r="BI3" s="465"/>
    </row>
    <row r="4" spans="1:62" ht="5.25" customHeight="1" x14ac:dyDescent="0.4">
      <c r="A4" s="54"/>
      <c r="B4" s="5"/>
      <c r="C4" s="5"/>
      <c r="D4" s="5"/>
      <c r="E4" s="5"/>
      <c r="F4" s="6"/>
      <c r="G4" s="6"/>
      <c r="H4" s="6"/>
      <c r="I4" s="6"/>
      <c r="J4" s="6"/>
      <c r="K4" s="6"/>
      <c r="L4" s="6"/>
      <c r="M4" s="6"/>
      <c r="N4" s="6"/>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row>
    <row r="5" spans="1:62" s="3" customFormat="1" ht="22.5" customHeight="1" x14ac:dyDescent="0.4">
      <c r="A5" s="503" t="s">
        <v>133</v>
      </c>
      <c r="B5" s="503"/>
      <c r="C5" s="503"/>
      <c r="D5" s="503"/>
      <c r="E5" s="501"/>
      <c r="F5" s="501"/>
      <c r="G5" s="501"/>
      <c r="H5" s="501"/>
      <c r="I5" s="501"/>
      <c r="J5" s="501"/>
      <c r="K5" s="512" t="s">
        <v>134</v>
      </c>
      <c r="L5" s="512"/>
      <c r="M5" s="512"/>
      <c r="N5" s="501"/>
      <c r="O5" s="501"/>
      <c r="P5" s="501"/>
      <c r="Q5" s="501"/>
      <c r="R5" s="512" t="s">
        <v>135</v>
      </c>
      <c r="S5" s="512"/>
      <c r="T5" s="512"/>
      <c r="U5" s="501"/>
      <c r="V5" s="501"/>
      <c r="W5" s="501"/>
      <c r="X5" s="501"/>
      <c r="Y5" s="512" t="s">
        <v>136</v>
      </c>
      <c r="Z5" s="512"/>
      <c r="AA5" s="512"/>
      <c r="AH5" s="98"/>
      <c r="AI5" s="98"/>
      <c r="AJ5" s="98"/>
      <c r="AK5" s="512" t="s">
        <v>137</v>
      </c>
      <c r="AL5" s="512"/>
      <c r="AM5" s="512"/>
      <c r="AN5" s="512"/>
      <c r="AO5" s="103"/>
      <c r="AP5" s="502"/>
      <c r="AQ5" s="502"/>
      <c r="AR5" s="502"/>
      <c r="AS5" s="502"/>
      <c r="AT5" s="502"/>
      <c r="AU5" s="502"/>
      <c r="AV5" s="502"/>
      <c r="AW5" s="502"/>
      <c r="AX5" s="502"/>
      <c r="AY5" s="502"/>
      <c r="AZ5" s="502"/>
      <c r="BA5" s="502"/>
      <c r="BB5" s="502"/>
      <c r="BC5" s="502"/>
      <c r="BD5" s="502"/>
      <c r="BE5" s="100"/>
      <c r="BF5" s="511" t="s">
        <v>138</v>
      </c>
      <c r="BG5" s="511"/>
      <c r="BH5" s="511"/>
    </row>
    <row r="6" spans="1:62" s="3" customFormat="1" ht="6" customHeight="1" thickBot="1" x14ac:dyDescent="0.45">
      <c r="A6" s="96"/>
      <c r="B6" s="97"/>
      <c r="C6" s="97"/>
      <c r="D6" s="96"/>
      <c r="E6" s="101"/>
      <c r="F6" s="96"/>
      <c r="G6" s="96"/>
      <c r="H6" s="96"/>
      <c r="I6" s="101"/>
      <c r="J6" s="101"/>
      <c r="K6" s="101"/>
      <c r="L6" s="102"/>
      <c r="M6" s="102"/>
      <c r="N6" s="102"/>
      <c r="O6" s="102"/>
      <c r="P6" s="102"/>
      <c r="Q6" s="102"/>
      <c r="R6" s="102"/>
      <c r="S6" s="102"/>
      <c r="T6" s="102"/>
      <c r="U6" s="102"/>
      <c r="V6" s="102"/>
      <c r="W6" s="102"/>
      <c r="X6" s="102"/>
      <c r="Y6" s="102"/>
      <c r="Z6" s="102"/>
      <c r="AA6" s="95"/>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9"/>
    </row>
    <row r="7" spans="1:62" ht="26.25" customHeight="1" thickTop="1" thickBot="1" x14ac:dyDescent="0.45">
      <c r="A7" s="128" t="s">
        <v>26</v>
      </c>
      <c r="B7" s="131" t="s">
        <v>10</v>
      </c>
      <c r="C7" s="475"/>
      <c r="D7" s="475"/>
      <c r="E7" s="475"/>
      <c r="F7" s="475"/>
      <c r="G7" s="475"/>
      <c r="H7" s="475"/>
      <c r="I7" s="475" t="s">
        <v>110</v>
      </c>
      <c r="J7" s="475"/>
      <c r="K7" s="475"/>
      <c r="L7" s="475"/>
      <c r="M7" s="475"/>
      <c r="N7" s="475"/>
      <c r="O7" s="475" t="s">
        <v>98</v>
      </c>
      <c r="P7" s="475"/>
      <c r="Q7" s="475"/>
      <c r="R7" s="475"/>
      <c r="S7" s="475"/>
      <c r="T7" s="475"/>
      <c r="U7" s="475" t="s">
        <v>99</v>
      </c>
      <c r="V7" s="475"/>
      <c r="W7" s="476"/>
      <c r="X7" s="477"/>
      <c r="Y7" s="475"/>
      <c r="Z7" s="475"/>
      <c r="AA7" s="475" t="s">
        <v>100</v>
      </c>
      <c r="AB7" s="475"/>
      <c r="AC7" s="475"/>
      <c r="AD7" s="475"/>
      <c r="AE7" s="475"/>
      <c r="AF7" s="475"/>
      <c r="AG7" s="475" t="s">
        <v>101</v>
      </c>
      <c r="AH7" s="475"/>
      <c r="AI7" s="495"/>
      <c r="AJ7" s="471" t="s">
        <v>170</v>
      </c>
      <c r="AK7" s="472"/>
      <c r="AL7" s="472"/>
      <c r="AM7" s="472"/>
      <c r="AN7" s="472"/>
      <c r="AO7" s="472"/>
      <c r="AP7" s="472"/>
      <c r="AQ7" s="473"/>
      <c r="AR7" s="475" t="s">
        <v>102</v>
      </c>
      <c r="AS7" s="475"/>
      <c r="AT7" s="475"/>
      <c r="AU7" s="475"/>
      <c r="AV7" s="475"/>
      <c r="AW7" s="476"/>
      <c r="AX7" s="481"/>
      <c r="AY7" s="482"/>
      <c r="AZ7" s="482"/>
      <c r="BA7" s="482"/>
      <c r="BB7" s="482"/>
      <c r="BC7" s="482"/>
      <c r="BD7" s="482"/>
      <c r="BE7" s="482"/>
      <c r="BF7" s="482"/>
      <c r="BG7" s="482"/>
      <c r="BH7" s="482"/>
      <c r="BI7" s="483"/>
    </row>
    <row r="8" spans="1:62" ht="15" customHeight="1" x14ac:dyDescent="0.4">
      <c r="A8" s="467" t="s">
        <v>173</v>
      </c>
      <c r="B8" s="130" t="s">
        <v>22</v>
      </c>
      <c r="C8" s="434" t="str">
        <f>入力ページ!D13</f>
        <v/>
      </c>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4"/>
      <c r="AQ8" s="434"/>
      <c r="AR8" s="434"/>
      <c r="AS8" s="434"/>
      <c r="AT8" s="434"/>
      <c r="AU8" s="434"/>
      <c r="AV8" s="434"/>
      <c r="AW8" s="434"/>
      <c r="AX8" s="434"/>
      <c r="AY8" s="434"/>
      <c r="AZ8" s="434"/>
      <c r="BA8" s="434"/>
      <c r="BB8" s="434"/>
      <c r="BC8" s="434"/>
      <c r="BD8" s="434"/>
      <c r="BE8" s="434"/>
      <c r="BF8" s="434"/>
      <c r="BG8" s="434"/>
      <c r="BH8" s="434"/>
      <c r="BI8" s="435"/>
    </row>
    <row r="9" spans="1:62" ht="33.75" customHeight="1" thickBot="1" x14ac:dyDescent="0.45">
      <c r="A9" s="468"/>
      <c r="B9" s="132" t="s">
        <v>25</v>
      </c>
      <c r="C9" s="479">
        <f>入力ページ!D14</f>
        <v>0</v>
      </c>
      <c r="D9" s="479"/>
      <c r="E9" s="479"/>
      <c r="F9" s="479"/>
      <c r="G9" s="479"/>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c r="BC9" s="479"/>
      <c r="BD9" s="479"/>
      <c r="BE9" s="479"/>
      <c r="BF9" s="479"/>
      <c r="BG9" s="479"/>
      <c r="BH9" s="479"/>
      <c r="BI9" s="480"/>
    </row>
    <row r="10" spans="1:62" ht="26.25" customHeight="1" thickBot="1" x14ac:dyDescent="0.45">
      <c r="A10" s="136" t="s">
        <v>174</v>
      </c>
      <c r="B10" s="137" t="s">
        <v>2</v>
      </c>
      <c r="C10" s="138"/>
      <c r="D10" s="138"/>
      <c r="E10" s="138"/>
      <c r="F10" s="474" t="s">
        <v>103</v>
      </c>
      <c r="G10" s="474"/>
      <c r="H10" s="474"/>
      <c r="I10" s="478">
        <f>入力ページ!J17</f>
        <v>0</v>
      </c>
      <c r="J10" s="478"/>
      <c r="K10" s="478"/>
      <c r="L10" s="478"/>
      <c r="M10" s="474" t="s">
        <v>111</v>
      </c>
      <c r="N10" s="474"/>
      <c r="O10" s="474" t="s">
        <v>112</v>
      </c>
      <c r="P10" s="474"/>
      <c r="Q10" s="474"/>
      <c r="R10" s="474"/>
      <c r="S10" s="474" t="s">
        <v>106</v>
      </c>
      <c r="T10" s="474"/>
      <c r="U10" s="474"/>
      <c r="V10" s="494">
        <f>入力ページ!Q17</f>
        <v>0</v>
      </c>
      <c r="W10" s="494"/>
      <c r="X10" s="494"/>
      <c r="Y10" s="494"/>
      <c r="Z10" s="494"/>
      <c r="AA10" s="494"/>
      <c r="AB10" s="494"/>
      <c r="AC10" s="474" t="s">
        <v>104</v>
      </c>
      <c r="AD10" s="474"/>
      <c r="AE10" s="474"/>
      <c r="AF10" s="474"/>
      <c r="AG10" s="474" t="s">
        <v>105</v>
      </c>
      <c r="AH10" s="474"/>
      <c r="AI10" s="135"/>
      <c r="AJ10" s="133"/>
      <c r="AK10" s="474" t="s">
        <v>113</v>
      </c>
      <c r="AL10" s="474"/>
      <c r="AM10" s="133"/>
      <c r="AN10" s="133"/>
      <c r="AO10" s="474" t="s">
        <v>41</v>
      </c>
      <c r="AP10" s="474"/>
      <c r="AQ10" s="474"/>
      <c r="AR10" s="478">
        <f>入力ページ!F17</f>
        <v>0</v>
      </c>
      <c r="AS10" s="478"/>
      <c r="AT10" s="478"/>
      <c r="AU10" s="478"/>
      <c r="AV10" s="474" t="s">
        <v>111</v>
      </c>
      <c r="AW10" s="474"/>
      <c r="AX10" s="474" t="s">
        <v>114</v>
      </c>
      <c r="AY10" s="474"/>
      <c r="AZ10" s="474"/>
      <c r="BA10" s="474"/>
      <c r="BB10" s="133"/>
      <c r="BC10" s="133"/>
      <c r="BD10" s="133"/>
      <c r="BE10" s="133"/>
      <c r="BF10" s="133"/>
      <c r="BG10" s="133"/>
      <c r="BH10" s="133"/>
      <c r="BI10" s="134"/>
    </row>
    <row r="11" spans="1:62" ht="26.25" customHeight="1" thickBot="1" x14ac:dyDescent="0.45">
      <c r="A11" s="136" t="s">
        <v>175</v>
      </c>
      <c r="B11" s="137" t="s">
        <v>28</v>
      </c>
      <c r="C11" s="496">
        <f>入力ページ!E20</f>
        <v>0</v>
      </c>
      <c r="D11" s="496"/>
      <c r="E11" s="496"/>
      <c r="F11" s="496"/>
      <c r="G11" s="496"/>
      <c r="H11" s="496"/>
      <c r="I11" s="474" t="s">
        <v>107</v>
      </c>
      <c r="J11" s="474"/>
      <c r="K11" s="474"/>
      <c r="L11" s="496">
        <f>入力ページ!H20</f>
        <v>0</v>
      </c>
      <c r="M11" s="496"/>
      <c r="N11" s="496"/>
      <c r="O11" s="474" t="s">
        <v>108</v>
      </c>
      <c r="P11" s="474"/>
      <c r="Q11" s="140"/>
      <c r="R11" s="496">
        <f>入力ページ!J20</f>
        <v>0</v>
      </c>
      <c r="S11" s="496"/>
      <c r="T11" s="496"/>
      <c r="U11" s="474" t="s">
        <v>43</v>
      </c>
      <c r="V11" s="474"/>
      <c r="W11" s="474" t="s">
        <v>115</v>
      </c>
      <c r="X11" s="474"/>
      <c r="Y11" s="494">
        <f>入力ページ!M20</f>
        <v>0</v>
      </c>
      <c r="Z11" s="494"/>
      <c r="AA11" s="494"/>
      <c r="AB11" s="474" t="s">
        <v>116</v>
      </c>
      <c r="AC11" s="474"/>
      <c r="AD11" s="474" t="s">
        <v>117</v>
      </c>
      <c r="AE11" s="474"/>
      <c r="AF11" s="496">
        <f>入力ページ!P20</f>
        <v>0</v>
      </c>
      <c r="AG11" s="496"/>
      <c r="AH11" s="496"/>
      <c r="AI11" s="474" t="s">
        <v>108</v>
      </c>
      <c r="AJ11" s="474"/>
      <c r="AK11" s="496">
        <f>入力ページ!R20</f>
        <v>0</v>
      </c>
      <c r="AL11" s="496"/>
      <c r="AM11" s="496"/>
      <c r="AN11" s="474" t="s">
        <v>118</v>
      </c>
      <c r="AO11" s="474"/>
      <c r="AP11" s="474" t="s">
        <v>115</v>
      </c>
      <c r="AQ11" s="474"/>
      <c r="AR11" s="494">
        <f>入力ページ!U20</f>
        <v>0</v>
      </c>
      <c r="AS11" s="494"/>
      <c r="AT11" s="494"/>
      <c r="AU11" s="474" t="s">
        <v>116</v>
      </c>
      <c r="AV11" s="474"/>
      <c r="AW11" s="139"/>
      <c r="AX11" s="490">
        <f>入力ページ!D23</f>
        <v>0</v>
      </c>
      <c r="AY11" s="491"/>
      <c r="AZ11" s="491"/>
      <c r="BA11" s="492" t="s">
        <v>119</v>
      </c>
      <c r="BB11" s="492"/>
      <c r="BC11" s="492"/>
      <c r="BD11" s="491">
        <f>入力ページ!F23</f>
        <v>0</v>
      </c>
      <c r="BE11" s="491"/>
      <c r="BF11" s="491"/>
      <c r="BG11" s="492" t="s">
        <v>109</v>
      </c>
      <c r="BH11" s="492"/>
      <c r="BI11" s="493"/>
    </row>
    <row r="12" spans="1:62" ht="15" customHeight="1" x14ac:dyDescent="0.4">
      <c r="A12" s="467" t="s">
        <v>176</v>
      </c>
      <c r="B12" s="497" t="s">
        <v>0</v>
      </c>
      <c r="C12" s="485" t="s">
        <v>11</v>
      </c>
      <c r="D12" s="485"/>
      <c r="E12" s="485"/>
      <c r="F12" s="485"/>
      <c r="G12" s="485"/>
      <c r="H12" s="485"/>
      <c r="I12" s="485"/>
      <c r="J12" s="486"/>
      <c r="K12" s="485" t="s">
        <v>12</v>
      </c>
      <c r="L12" s="485"/>
      <c r="M12" s="485"/>
      <c r="N12" s="485"/>
      <c r="O12" s="485"/>
      <c r="P12" s="485"/>
      <c r="Q12" s="485"/>
      <c r="R12" s="486"/>
      <c r="S12" s="484" t="s">
        <v>13</v>
      </c>
      <c r="T12" s="485"/>
      <c r="U12" s="485"/>
      <c r="V12" s="485"/>
      <c r="W12" s="485"/>
      <c r="X12" s="485"/>
      <c r="Y12" s="485"/>
      <c r="Z12" s="486"/>
      <c r="AA12" s="484" t="s">
        <v>14</v>
      </c>
      <c r="AB12" s="485"/>
      <c r="AC12" s="485"/>
      <c r="AD12" s="485"/>
      <c r="AE12" s="485"/>
      <c r="AF12" s="485"/>
      <c r="AG12" s="485"/>
      <c r="AH12" s="486"/>
      <c r="AI12" s="484" t="s">
        <v>15</v>
      </c>
      <c r="AJ12" s="485"/>
      <c r="AK12" s="485"/>
      <c r="AL12" s="485"/>
      <c r="AM12" s="485"/>
      <c r="AN12" s="485"/>
      <c r="AO12" s="485"/>
      <c r="AP12" s="486"/>
      <c r="AQ12" s="484" t="s">
        <v>16</v>
      </c>
      <c r="AR12" s="485"/>
      <c r="AS12" s="485"/>
      <c r="AT12" s="485"/>
      <c r="AU12" s="485"/>
      <c r="AV12" s="485"/>
      <c r="AW12" s="485"/>
      <c r="AX12" s="486"/>
      <c r="AY12" s="485" t="s">
        <v>35</v>
      </c>
      <c r="AZ12" s="485"/>
      <c r="BA12" s="485"/>
      <c r="BB12" s="485"/>
      <c r="BC12" s="485"/>
      <c r="BD12" s="485"/>
      <c r="BE12" s="485"/>
      <c r="BF12" s="485"/>
      <c r="BG12" s="485"/>
      <c r="BH12" s="485"/>
      <c r="BI12" s="499"/>
      <c r="BJ12" s="90"/>
    </row>
    <row r="13" spans="1:62" ht="30" customHeight="1" x14ac:dyDescent="0.4">
      <c r="A13" s="467"/>
      <c r="B13" s="497"/>
      <c r="C13" s="488">
        <f>入力ページ!D27</f>
        <v>0</v>
      </c>
      <c r="D13" s="488"/>
      <c r="E13" s="488"/>
      <c r="F13" s="488"/>
      <c r="G13" s="488"/>
      <c r="H13" s="488"/>
      <c r="I13" s="488"/>
      <c r="J13" s="489"/>
      <c r="K13" s="488">
        <f>入力ページ!F27</f>
        <v>0</v>
      </c>
      <c r="L13" s="488"/>
      <c r="M13" s="488"/>
      <c r="N13" s="488"/>
      <c r="O13" s="488"/>
      <c r="P13" s="488"/>
      <c r="Q13" s="488"/>
      <c r="R13" s="489"/>
      <c r="S13" s="487">
        <f>入力ページ!H27</f>
        <v>0</v>
      </c>
      <c r="T13" s="488"/>
      <c r="U13" s="488"/>
      <c r="V13" s="488"/>
      <c r="W13" s="488"/>
      <c r="X13" s="488"/>
      <c r="Y13" s="488"/>
      <c r="Z13" s="489"/>
      <c r="AA13" s="487">
        <f>入力ページ!J27</f>
        <v>0</v>
      </c>
      <c r="AB13" s="488"/>
      <c r="AC13" s="488"/>
      <c r="AD13" s="488"/>
      <c r="AE13" s="488"/>
      <c r="AF13" s="488"/>
      <c r="AG13" s="488"/>
      <c r="AH13" s="489"/>
      <c r="AI13" s="487">
        <f>入力ページ!L27</f>
        <v>0</v>
      </c>
      <c r="AJ13" s="488"/>
      <c r="AK13" s="488"/>
      <c r="AL13" s="488"/>
      <c r="AM13" s="488"/>
      <c r="AN13" s="488"/>
      <c r="AO13" s="488"/>
      <c r="AP13" s="489"/>
      <c r="AQ13" s="487">
        <f>入力ページ!N27</f>
        <v>0</v>
      </c>
      <c r="AR13" s="488"/>
      <c r="AS13" s="488"/>
      <c r="AT13" s="488"/>
      <c r="AU13" s="488"/>
      <c r="AV13" s="488"/>
      <c r="AW13" s="488"/>
      <c r="AX13" s="489"/>
      <c r="AY13" s="488">
        <f>入力ページ!P27</f>
        <v>0</v>
      </c>
      <c r="AZ13" s="488"/>
      <c r="BA13" s="488"/>
      <c r="BB13" s="488"/>
      <c r="BC13" s="488"/>
      <c r="BD13" s="488"/>
      <c r="BE13" s="488"/>
      <c r="BF13" s="488"/>
      <c r="BG13" s="488"/>
      <c r="BH13" s="488"/>
      <c r="BI13" s="500"/>
    </row>
    <row r="14" spans="1:62" ht="22.5" customHeight="1" thickBot="1" x14ac:dyDescent="0.45">
      <c r="A14" s="468"/>
      <c r="B14" s="498"/>
      <c r="C14" s="519" t="str">
        <f>IF(入力ページ!U29="OK","○","")</f>
        <v/>
      </c>
      <c r="D14" s="519"/>
      <c r="E14" s="519"/>
      <c r="F14" s="519"/>
      <c r="G14" s="516" t="s">
        <v>149</v>
      </c>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7"/>
      <c r="AY14" s="517"/>
      <c r="AZ14" s="517"/>
      <c r="BA14" s="517"/>
      <c r="BB14" s="517"/>
      <c r="BC14" s="517"/>
      <c r="BD14" s="517"/>
      <c r="BE14" s="517"/>
      <c r="BF14" s="517"/>
      <c r="BG14" s="517"/>
      <c r="BH14" s="517"/>
      <c r="BI14" s="518"/>
    </row>
    <row r="15" spans="1:62" ht="26.25" customHeight="1" thickBot="1" x14ac:dyDescent="0.45">
      <c r="A15" s="136" t="s">
        <v>177</v>
      </c>
      <c r="B15" s="137" t="s">
        <v>17</v>
      </c>
      <c r="C15" s="520">
        <f>入力ページ!D33</f>
        <v>0</v>
      </c>
      <c r="D15" s="449"/>
      <c r="E15" s="453" t="s">
        <v>126</v>
      </c>
      <c r="F15" s="454"/>
      <c r="G15" s="454"/>
      <c r="H15" s="455"/>
      <c r="I15" s="513">
        <f>入力ページ!H33</f>
        <v>0</v>
      </c>
      <c r="J15" s="514"/>
      <c r="K15" s="454" t="s">
        <v>127</v>
      </c>
      <c r="L15" s="454"/>
      <c r="M15" s="454"/>
      <c r="N15" s="454"/>
      <c r="O15" s="454"/>
      <c r="P15" s="454"/>
      <c r="Q15" s="454"/>
      <c r="R15" s="454"/>
      <c r="S15" s="454"/>
      <c r="T15" s="510">
        <f>入力ページ!L33</f>
        <v>0</v>
      </c>
      <c r="U15" s="510"/>
      <c r="V15" s="510"/>
      <c r="W15" s="510"/>
      <c r="X15" s="510"/>
      <c r="Y15" s="510"/>
      <c r="Z15" s="510"/>
      <c r="AA15" s="510"/>
      <c r="AB15" s="510"/>
      <c r="AC15" s="510"/>
      <c r="AD15" s="510"/>
      <c r="AE15" s="510"/>
      <c r="AF15" s="508" t="s">
        <v>120</v>
      </c>
      <c r="AG15" s="525"/>
      <c r="AH15" s="513">
        <f>入力ページ!D34</f>
        <v>0</v>
      </c>
      <c r="AI15" s="514"/>
      <c r="AJ15" s="453" t="s">
        <v>128</v>
      </c>
      <c r="AK15" s="454"/>
      <c r="AL15" s="454"/>
      <c r="AM15" s="454"/>
      <c r="AN15" s="454"/>
      <c r="AO15" s="455"/>
      <c r="AP15" s="513">
        <f>入力ページ!H34</f>
        <v>0</v>
      </c>
      <c r="AQ15" s="514"/>
      <c r="AR15" s="454" t="s">
        <v>125</v>
      </c>
      <c r="AS15" s="454"/>
      <c r="AT15" s="454"/>
      <c r="AU15" s="454"/>
      <c r="AV15" s="454"/>
      <c r="AW15" s="454"/>
      <c r="AX15" s="510">
        <f>入力ページ!K34</f>
        <v>0</v>
      </c>
      <c r="AY15" s="510"/>
      <c r="AZ15" s="510"/>
      <c r="BA15" s="510"/>
      <c r="BB15" s="510"/>
      <c r="BC15" s="510"/>
      <c r="BD15" s="510"/>
      <c r="BE15" s="510"/>
      <c r="BF15" s="510"/>
      <c r="BG15" s="510"/>
      <c r="BH15" s="508" t="s">
        <v>120</v>
      </c>
      <c r="BI15" s="509"/>
    </row>
    <row r="16" spans="1:62" ht="26.25" customHeight="1" thickBot="1" x14ac:dyDescent="0.45">
      <c r="A16" s="136" t="s">
        <v>178</v>
      </c>
      <c r="B16" s="137" t="s">
        <v>1</v>
      </c>
      <c r="C16" s="452">
        <f>入力ページ!I37</f>
        <v>0</v>
      </c>
      <c r="D16" s="449"/>
      <c r="E16" s="453" t="s">
        <v>121</v>
      </c>
      <c r="F16" s="454"/>
      <c r="G16" s="454"/>
      <c r="H16" s="454"/>
      <c r="I16" s="454"/>
      <c r="J16" s="454"/>
      <c r="K16" s="455"/>
      <c r="L16" s="520">
        <f>入力ページ!N37</f>
        <v>0</v>
      </c>
      <c r="M16" s="449"/>
      <c r="N16" s="453" t="s">
        <v>122</v>
      </c>
      <c r="O16" s="454"/>
      <c r="P16" s="454"/>
      <c r="Q16" s="454"/>
      <c r="R16" s="454"/>
      <c r="S16" s="454"/>
      <c r="T16" s="454"/>
      <c r="U16" s="455"/>
      <c r="V16" s="520">
        <f>入力ページ!D38</f>
        <v>0</v>
      </c>
      <c r="W16" s="449"/>
      <c r="X16" s="453" t="s">
        <v>123</v>
      </c>
      <c r="Y16" s="454"/>
      <c r="Z16" s="454"/>
      <c r="AA16" s="454"/>
      <c r="AB16" s="454"/>
      <c r="AC16" s="454"/>
      <c r="AD16" s="454"/>
      <c r="AE16" s="455"/>
      <c r="AF16" s="520">
        <f>入力ページ!I38</f>
        <v>0</v>
      </c>
      <c r="AG16" s="449"/>
      <c r="AH16" s="453" t="s">
        <v>124</v>
      </c>
      <c r="AI16" s="454"/>
      <c r="AJ16" s="454"/>
      <c r="AK16" s="454"/>
      <c r="AL16" s="454"/>
      <c r="AM16" s="455"/>
      <c r="AN16" s="513">
        <f>入力ページ!N38</f>
        <v>0</v>
      </c>
      <c r="AO16" s="514"/>
      <c r="AP16" s="454" t="s">
        <v>125</v>
      </c>
      <c r="AQ16" s="454"/>
      <c r="AR16" s="454"/>
      <c r="AS16" s="454"/>
      <c r="AT16" s="454"/>
      <c r="AU16" s="454"/>
      <c r="AV16" s="510">
        <f>入力ページ!Q38</f>
        <v>0</v>
      </c>
      <c r="AW16" s="510"/>
      <c r="AX16" s="510"/>
      <c r="AY16" s="510"/>
      <c r="AZ16" s="510"/>
      <c r="BA16" s="510"/>
      <c r="BB16" s="510"/>
      <c r="BC16" s="510"/>
      <c r="BD16" s="510"/>
      <c r="BE16" s="510"/>
      <c r="BF16" s="510"/>
      <c r="BG16" s="510"/>
      <c r="BH16" s="508" t="s">
        <v>120</v>
      </c>
      <c r="BI16" s="509"/>
    </row>
    <row r="17" spans="1:66" ht="22.5" customHeight="1" thickBot="1" x14ac:dyDescent="0.45">
      <c r="A17" s="141" t="s">
        <v>179</v>
      </c>
      <c r="B17" s="142" t="s">
        <v>27</v>
      </c>
      <c r="C17" s="504" t="str">
        <f>IF(入力ページ!U7="OK","○","")</f>
        <v/>
      </c>
      <c r="D17" s="505"/>
      <c r="E17" s="505"/>
      <c r="F17" s="506"/>
      <c r="G17" s="526" t="s">
        <v>150</v>
      </c>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526"/>
      <c r="AU17" s="526"/>
      <c r="AV17" s="526"/>
      <c r="AW17" s="526"/>
      <c r="AX17" s="526"/>
      <c r="AY17" s="526"/>
      <c r="AZ17" s="526"/>
      <c r="BA17" s="526"/>
      <c r="BB17" s="526"/>
      <c r="BC17" s="526"/>
      <c r="BD17" s="526"/>
      <c r="BE17" s="526"/>
      <c r="BF17" s="526"/>
      <c r="BG17" s="526"/>
      <c r="BH17" s="526"/>
      <c r="BI17" s="527"/>
    </row>
    <row r="18" spans="1:66" ht="26.25" customHeight="1" thickBot="1" x14ac:dyDescent="0.45">
      <c r="A18" s="136" t="s">
        <v>180</v>
      </c>
      <c r="B18" s="137" t="s">
        <v>3</v>
      </c>
      <c r="C18" s="452">
        <f>入力ページ!D51</f>
        <v>0</v>
      </c>
      <c r="D18" s="449"/>
      <c r="E18" s="453" t="s">
        <v>185</v>
      </c>
      <c r="F18" s="454"/>
      <c r="G18" s="454"/>
      <c r="H18" s="454"/>
      <c r="I18" s="454"/>
      <c r="J18" s="454"/>
      <c r="K18" s="454"/>
      <c r="L18" s="454"/>
      <c r="M18" s="454"/>
      <c r="N18" s="454"/>
      <c r="O18" s="454"/>
      <c r="P18" s="455"/>
      <c r="Q18" s="448">
        <f>入力ページ!G51</f>
        <v>0</v>
      </c>
      <c r="R18" s="449"/>
      <c r="S18" s="453" t="s">
        <v>186</v>
      </c>
      <c r="T18" s="454"/>
      <c r="U18" s="454"/>
      <c r="V18" s="454"/>
      <c r="W18" s="454"/>
      <c r="X18" s="454"/>
      <c r="Y18" s="454"/>
      <c r="Z18" s="454"/>
      <c r="AA18" s="454"/>
      <c r="AB18" s="454"/>
      <c r="AC18" s="454"/>
      <c r="AD18" s="454"/>
      <c r="AE18" s="454"/>
      <c r="AF18" s="448">
        <f>入力ページ!J51</f>
        <v>0</v>
      </c>
      <c r="AG18" s="449"/>
      <c r="AH18" s="453" t="s">
        <v>187</v>
      </c>
      <c r="AI18" s="454"/>
      <c r="AJ18" s="454"/>
      <c r="AK18" s="454"/>
      <c r="AL18" s="454"/>
      <c r="AM18" s="454"/>
      <c r="AN18" s="454"/>
      <c r="AO18" s="454"/>
      <c r="AP18" s="454"/>
      <c r="AQ18" s="454"/>
      <c r="AR18" s="454"/>
      <c r="AS18" s="454"/>
      <c r="AT18" s="455"/>
      <c r="AU18" s="448">
        <f>入力ページ!M51</f>
        <v>0</v>
      </c>
      <c r="AV18" s="449"/>
      <c r="AW18" s="453" t="s">
        <v>188</v>
      </c>
      <c r="AX18" s="454"/>
      <c r="AY18" s="454"/>
      <c r="AZ18" s="454"/>
      <c r="BA18" s="454"/>
      <c r="BB18" s="454"/>
      <c r="BC18" s="454"/>
      <c r="BD18" s="454"/>
      <c r="BE18" s="454"/>
      <c r="BF18" s="454"/>
      <c r="BG18" s="454"/>
      <c r="BH18" s="454"/>
      <c r="BI18" s="515"/>
      <c r="BJ18" s="2"/>
    </row>
    <row r="19" spans="1:66" ht="26.25" customHeight="1" thickBot="1" x14ac:dyDescent="0.45">
      <c r="A19" s="136" t="s">
        <v>181</v>
      </c>
      <c r="B19" s="137" t="s">
        <v>4</v>
      </c>
      <c r="C19" s="452">
        <f>入力ページ!D40</f>
        <v>0</v>
      </c>
      <c r="D19" s="449"/>
      <c r="E19" s="453" t="s">
        <v>129</v>
      </c>
      <c r="F19" s="454"/>
      <c r="G19" s="454"/>
      <c r="H19" s="454"/>
      <c r="I19" s="454"/>
      <c r="J19" s="454"/>
      <c r="K19" s="455"/>
      <c r="L19" s="448">
        <f>入力ページ!G40</f>
        <v>0</v>
      </c>
      <c r="M19" s="449"/>
      <c r="N19" s="453" t="s">
        <v>130</v>
      </c>
      <c r="O19" s="454"/>
      <c r="P19" s="454"/>
      <c r="Q19" s="454"/>
      <c r="R19" s="454"/>
      <c r="S19" s="454"/>
      <c r="T19" s="455"/>
      <c r="U19" s="448">
        <f>入力ページ!J40</f>
        <v>0</v>
      </c>
      <c r="V19" s="449"/>
      <c r="W19" s="453" t="s">
        <v>131</v>
      </c>
      <c r="X19" s="454"/>
      <c r="Y19" s="454"/>
      <c r="Z19" s="454"/>
      <c r="AA19" s="454"/>
      <c r="AB19" s="454"/>
      <c r="AC19" s="455"/>
      <c r="AD19" s="448">
        <f>入力ページ!M40</f>
        <v>0</v>
      </c>
      <c r="AE19" s="449"/>
      <c r="AF19" s="453" t="s">
        <v>132</v>
      </c>
      <c r="AG19" s="454"/>
      <c r="AH19" s="454"/>
      <c r="AI19" s="454"/>
      <c r="AJ19" s="454"/>
      <c r="AK19" s="454"/>
      <c r="AL19" s="455"/>
      <c r="AM19" s="448">
        <f>入力ページ!P40</f>
        <v>0</v>
      </c>
      <c r="AN19" s="449"/>
      <c r="AO19" s="454" t="s">
        <v>125</v>
      </c>
      <c r="AP19" s="454"/>
      <c r="AQ19" s="454"/>
      <c r="AR19" s="454"/>
      <c r="AS19" s="454"/>
      <c r="AT19" s="454"/>
      <c r="AU19" s="510">
        <f>入力ページ!S40</f>
        <v>0</v>
      </c>
      <c r="AV19" s="510"/>
      <c r="AW19" s="510"/>
      <c r="AX19" s="510"/>
      <c r="AY19" s="510"/>
      <c r="AZ19" s="510"/>
      <c r="BA19" s="510"/>
      <c r="BB19" s="510"/>
      <c r="BC19" s="510"/>
      <c r="BD19" s="510"/>
      <c r="BE19" s="510"/>
      <c r="BF19" s="510"/>
      <c r="BG19" s="510"/>
      <c r="BH19" s="508" t="s">
        <v>120</v>
      </c>
      <c r="BI19" s="509"/>
    </row>
    <row r="20" spans="1:66" ht="15" customHeight="1" x14ac:dyDescent="0.4">
      <c r="A20" s="467" t="s">
        <v>5</v>
      </c>
      <c r="B20" s="130" t="s">
        <v>22</v>
      </c>
      <c r="C20" s="434" t="str">
        <f>入力ページ!D56</f>
        <v/>
      </c>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47"/>
      <c r="AC20" s="438" t="s">
        <v>22</v>
      </c>
      <c r="AD20" s="439"/>
      <c r="AE20" s="439"/>
      <c r="AF20" s="439"/>
      <c r="AG20" s="439"/>
      <c r="AH20" s="439"/>
      <c r="AI20" s="439"/>
      <c r="AJ20" s="440"/>
      <c r="AK20" s="434" t="str">
        <f>入力ページ!O56</f>
        <v/>
      </c>
      <c r="AL20" s="434"/>
      <c r="AM20" s="434"/>
      <c r="AN20" s="434"/>
      <c r="AO20" s="434"/>
      <c r="AP20" s="434"/>
      <c r="AQ20" s="434"/>
      <c r="AR20" s="434"/>
      <c r="AS20" s="434"/>
      <c r="AT20" s="434"/>
      <c r="AU20" s="434"/>
      <c r="AV20" s="434"/>
      <c r="AW20" s="434"/>
      <c r="AX20" s="434"/>
      <c r="AY20" s="434"/>
      <c r="AZ20" s="434"/>
      <c r="BA20" s="434"/>
      <c r="BB20" s="434"/>
      <c r="BC20" s="434"/>
      <c r="BD20" s="434"/>
      <c r="BE20" s="434"/>
      <c r="BF20" s="434"/>
      <c r="BG20" s="434"/>
      <c r="BH20" s="434"/>
      <c r="BI20" s="435"/>
      <c r="BJ20" s="22"/>
      <c r="BK20" s="22"/>
      <c r="BL20" s="22"/>
      <c r="BM20" s="22"/>
      <c r="BN20" s="22"/>
    </row>
    <row r="21" spans="1:66" ht="33.75" customHeight="1" thickBot="1" x14ac:dyDescent="0.45">
      <c r="A21" s="468"/>
      <c r="B21" s="143" t="s">
        <v>23</v>
      </c>
      <c r="C21" s="436">
        <f>入力ページ!D57</f>
        <v>0</v>
      </c>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507"/>
      <c r="AC21" s="441" t="s">
        <v>172</v>
      </c>
      <c r="AD21" s="442"/>
      <c r="AE21" s="442"/>
      <c r="AF21" s="442"/>
      <c r="AG21" s="442"/>
      <c r="AH21" s="442"/>
      <c r="AI21" s="442"/>
      <c r="AJ21" s="443"/>
      <c r="AK21" s="436">
        <f>入力ページ!O57</f>
        <v>0</v>
      </c>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7"/>
      <c r="BJ21" s="22"/>
      <c r="BK21" s="22"/>
      <c r="BL21" s="22"/>
      <c r="BM21" s="22"/>
      <c r="BN21" s="22"/>
    </row>
    <row r="22" spans="1:66" ht="18.75" customHeight="1" x14ac:dyDescent="0.4">
      <c r="A22" s="523" t="s">
        <v>6</v>
      </c>
      <c r="B22" s="469" t="s">
        <v>158</v>
      </c>
      <c r="C22" s="451" t="s">
        <v>39</v>
      </c>
      <c r="D22" s="451"/>
      <c r="E22" s="451"/>
      <c r="F22" s="444">
        <f>入力ページ!E61</f>
        <v>0</v>
      </c>
      <c r="G22" s="444"/>
      <c r="H22" s="444"/>
      <c r="I22" s="444"/>
      <c r="J22" s="444"/>
      <c r="K22" s="451" t="s">
        <v>157</v>
      </c>
      <c r="L22" s="451"/>
      <c r="M22" s="451"/>
      <c r="N22" s="444">
        <f>入力ページ!G61</f>
        <v>0</v>
      </c>
      <c r="O22" s="444"/>
      <c r="P22" s="444"/>
      <c r="Q22" s="444"/>
      <c r="R22" s="444"/>
      <c r="S22" s="444"/>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7"/>
      <c r="BJ22" s="22"/>
      <c r="BK22" s="22"/>
      <c r="BL22" s="22"/>
      <c r="BM22" s="22"/>
      <c r="BN22" s="22"/>
    </row>
    <row r="23" spans="1:66" ht="30" customHeight="1" thickBot="1" x14ac:dyDescent="0.45">
      <c r="A23" s="524"/>
      <c r="B23" s="470"/>
      <c r="C23" s="450">
        <f>入力ページ!J61</f>
        <v>0</v>
      </c>
      <c r="D23" s="450"/>
      <c r="E23" s="450"/>
      <c r="F23" s="450"/>
      <c r="G23" s="450"/>
      <c r="H23" s="450"/>
      <c r="I23" s="445" t="str">
        <f>入力ページ!L61</f>
        <v>県</v>
      </c>
      <c r="J23" s="445"/>
      <c r="K23" s="445"/>
      <c r="L23" s="445">
        <f>入力ページ!M61</f>
        <v>0</v>
      </c>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5"/>
      <c r="BC23" s="445"/>
      <c r="BD23" s="445"/>
      <c r="BE23" s="445"/>
      <c r="BF23" s="445"/>
      <c r="BG23" s="445"/>
      <c r="BH23" s="445"/>
      <c r="BI23" s="446"/>
    </row>
    <row r="24" spans="1:66" ht="18.75" customHeight="1" x14ac:dyDescent="0.4">
      <c r="A24" s="523" t="s">
        <v>182</v>
      </c>
      <c r="B24" s="469" t="s">
        <v>159</v>
      </c>
      <c r="C24" s="451" t="s">
        <v>39</v>
      </c>
      <c r="D24" s="451"/>
      <c r="E24" s="451"/>
      <c r="F24" s="444">
        <f>入力ページ!E62</f>
        <v>0</v>
      </c>
      <c r="G24" s="444"/>
      <c r="H24" s="444"/>
      <c r="I24" s="444"/>
      <c r="J24" s="444"/>
      <c r="K24" s="451" t="s">
        <v>157</v>
      </c>
      <c r="L24" s="451"/>
      <c r="M24" s="451"/>
      <c r="N24" s="444">
        <f>入力ページ!G62</f>
        <v>0</v>
      </c>
      <c r="O24" s="444"/>
      <c r="P24" s="444"/>
      <c r="Q24" s="444"/>
      <c r="R24" s="444"/>
      <c r="S24" s="444"/>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7"/>
    </row>
    <row r="25" spans="1:66" ht="30" customHeight="1" thickBot="1" x14ac:dyDescent="0.45">
      <c r="A25" s="524"/>
      <c r="B25" s="470"/>
      <c r="C25" s="450">
        <f>入力ページ!J62</f>
        <v>0</v>
      </c>
      <c r="D25" s="450"/>
      <c r="E25" s="450"/>
      <c r="F25" s="450"/>
      <c r="G25" s="450"/>
      <c r="H25" s="450"/>
      <c r="I25" s="445" t="str">
        <f>入力ページ!L62</f>
        <v>県</v>
      </c>
      <c r="J25" s="445"/>
      <c r="K25" s="445"/>
      <c r="L25" s="445">
        <f>入力ページ!M62</f>
        <v>0</v>
      </c>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6"/>
    </row>
    <row r="26" spans="1:66" ht="26.25" customHeight="1" thickBot="1" x14ac:dyDescent="0.45">
      <c r="A26" s="136" t="s">
        <v>7</v>
      </c>
      <c r="B26" s="137" t="s">
        <v>8</v>
      </c>
      <c r="C26" s="528">
        <f>入力ページ!D65</f>
        <v>0</v>
      </c>
      <c r="D26" s="528"/>
      <c r="E26" s="528"/>
      <c r="F26" s="528"/>
      <c r="G26" s="528"/>
      <c r="H26" s="528"/>
      <c r="I26" s="528"/>
      <c r="J26" s="529"/>
      <c r="K26" s="522"/>
      <c r="L26" s="415"/>
      <c r="M26" s="145"/>
      <c r="N26" s="432">
        <f>入力ページ!D66</f>
        <v>0</v>
      </c>
      <c r="O26" s="432"/>
      <c r="P26" s="432"/>
      <c r="Q26" s="432"/>
      <c r="R26" s="432"/>
      <c r="S26" s="432"/>
      <c r="T26" s="432"/>
      <c r="U26" s="432"/>
      <c r="V26" s="433" t="s">
        <v>139</v>
      </c>
      <c r="W26" s="433"/>
      <c r="X26" s="433"/>
      <c r="Y26" s="433"/>
      <c r="Z26" s="432">
        <f>入力ページ!G66</f>
        <v>0</v>
      </c>
      <c r="AA26" s="432"/>
      <c r="AB26" s="432"/>
      <c r="AC26" s="432"/>
      <c r="AD26" s="432"/>
      <c r="AE26" s="432"/>
      <c r="AF26" s="432"/>
      <c r="AG26" s="432"/>
      <c r="AH26" s="433" t="s">
        <v>140</v>
      </c>
      <c r="AI26" s="433"/>
      <c r="AJ26" s="433"/>
      <c r="AK26" s="433"/>
      <c r="AL26" s="432">
        <f>入力ページ!J66</f>
        <v>0</v>
      </c>
      <c r="AM26" s="432"/>
      <c r="AN26" s="432"/>
      <c r="AO26" s="432"/>
      <c r="AP26" s="432"/>
      <c r="AQ26" s="432"/>
      <c r="AR26" s="432"/>
      <c r="AS26" s="432"/>
      <c r="AT26" s="144"/>
      <c r="AU26" s="144"/>
      <c r="AV26" s="144"/>
      <c r="AW26" s="145"/>
      <c r="AX26" s="146"/>
      <c r="AY26" s="146"/>
      <c r="AZ26" s="146"/>
      <c r="BA26" s="146"/>
      <c r="BB26" s="146"/>
      <c r="BC26" s="146"/>
      <c r="BD26" s="146"/>
      <c r="BE26" s="146"/>
      <c r="BF26" s="146"/>
      <c r="BG26" s="146"/>
      <c r="BH26" s="146"/>
      <c r="BI26" s="147"/>
    </row>
    <row r="27" spans="1:66" ht="22.5" customHeight="1" x14ac:dyDescent="0.4">
      <c r="A27" s="467" t="s">
        <v>183</v>
      </c>
      <c r="B27" s="469" t="s">
        <v>31</v>
      </c>
      <c r="C27" s="420" t="str">
        <f>IF(入力ページ!U10="OK","○","")</f>
        <v/>
      </c>
      <c r="D27" s="420"/>
      <c r="E27" s="420"/>
      <c r="F27" s="421"/>
      <c r="G27" s="521" t="s">
        <v>148</v>
      </c>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8"/>
      <c r="AY27" s="428"/>
      <c r="AZ27" s="428"/>
      <c r="BA27" s="428"/>
      <c r="BB27" s="428"/>
      <c r="BC27" s="428"/>
      <c r="BD27" s="428"/>
      <c r="BE27" s="428"/>
      <c r="BF27" s="428"/>
      <c r="BG27" s="428"/>
      <c r="BH27" s="428"/>
      <c r="BI27" s="429"/>
    </row>
    <row r="28" spans="1:66" ht="22.5" customHeight="1" x14ac:dyDescent="0.4">
      <c r="A28" s="467"/>
      <c r="B28" s="469"/>
      <c r="C28" s="420" t="str">
        <f>IF(入力ページ!U43="OK","○","")</f>
        <v/>
      </c>
      <c r="D28" s="420"/>
      <c r="E28" s="420"/>
      <c r="F28" s="421"/>
      <c r="G28" s="428" t="s">
        <v>169</v>
      </c>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8"/>
      <c r="AZ28" s="428"/>
      <c r="BA28" s="428"/>
      <c r="BB28" s="428"/>
      <c r="BC28" s="428"/>
      <c r="BD28" s="428"/>
      <c r="BE28" s="428"/>
      <c r="BF28" s="428"/>
      <c r="BG28" s="428"/>
      <c r="BH28" s="428"/>
      <c r="BI28" s="429"/>
    </row>
    <row r="29" spans="1:66" ht="22.5" customHeight="1" thickBot="1" x14ac:dyDescent="0.45">
      <c r="A29" s="468"/>
      <c r="B29" s="470"/>
      <c r="C29" s="422" t="str">
        <f>IF(入力ページ!U47="OK","○","")</f>
        <v/>
      </c>
      <c r="D29" s="422"/>
      <c r="E29" s="422"/>
      <c r="F29" s="423"/>
      <c r="G29" s="430" t="s">
        <v>147</v>
      </c>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0"/>
      <c r="AO29" s="430"/>
      <c r="AP29" s="430"/>
      <c r="AQ29" s="430"/>
      <c r="AR29" s="430"/>
      <c r="AS29" s="430"/>
      <c r="AT29" s="430"/>
      <c r="AU29" s="430"/>
      <c r="AV29" s="430"/>
      <c r="AW29" s="430"/>
      <c r="AX29" s="430"/>
      <c r="AY29" s="430"/>
      <c r="AZ29" s="430"/>
      <c r="BA29" s="430"/>
      <c r="BB29" s="430"/>
      <c r="BC29" s="430"/>
      <c r="BD29" s="430"/>
      <c r="BE29" s="430"/>
      <c r="BF29" s="430"/>
      <c r="BG29" s="430"/>
      <c r="BH29" s="430"/>
      <c r="BI29" s="431"/>
    </row>
    <row r="30" spans="1:66" ht="26.25" customHeight="1" thickBot="1" x14ac:dyDescent="0.45">
      <c r="A30" s="136" t="s">
        <v>9</v>
      </c>
      <c r="B30" s="151" t="s">
        <v>33</v>
      </c>
      <c r="C30" s="424" t="s">
        <v>165</v>
      </c>
      <c r="D30" s="424"/>
      <c r="E30" s="424"/>
      <c r="F30" s="424"/>
      <c r="G30" s="415" t="s">
        <v>166</v>
      </c>
      <c r="H30" s="415"/>
      <c r="I30" s="415"/>
      <c r="J30" s="425" t="str">
        <f>IF(入力ページ!F72="○","可","不可")</f>
        <v>不可</v>
      </c>
      <c r="K30" s="425"/>
      <c r="L30" s="425"/>
      <c r="M30" s="425"/>
      <c r="N30" s="425"/>
      <c r="O30" s="415" t="s">
        <v>167</v>
      </c>
      <c r="P30" s="415"/>
      <c r="Q30" s="416"/>
      <c r="R30" s="419" t="s">
        <v>142</v>
      </c>
      <c r="S30" s="419"/>
      <c r="T30" s="419"/>
      <c r="U30" s="419"/>
      <c r="V30" s="419"/>
      <c r="W30" s="419"/>
      <c r="X30" s="419"/>
      <c r="Y30" s="419"/>
      <c r="Z30" s="419"/>
      <c r="AA30" s="419"/>
      <c r="AB30" s="419"/>
      <c r="AC30" s="419"/>
      <c r="AD30" s="150"/>
      <c r="AE30" s="417" t="s">
        <v>143</v>
      </c>
      <c r="AF30" s="417"/>
      <c r="AG30" s="417"/>
      <c r="AH30" s="417"/>
      <c r="AI30" s="135"/>
      <c r="AJ30" s="418" t="str">
        <f>入力ページ!D70</f>
        <v/>
      </c>
      <c r="AK30" s="418"/>
      <c r="AL30" s="418"/>
      <c r="AM30" s="418"/>
      <c r="AN30" s="418"/>
      <c r="AO30" s="418"/>
      <c r="AP30" s="418"/>
      <c r="AQ30" s="418"/>
      <c r="AR30" s="418"/>
      <c r="AS30" s="418"/>
      <c r="AT30" s="418"/>
      <c r="AU30" s="418"/>
      <c r="AV30" s="418"/>
      <c r="AW30" s="418"/>
      <c r="AX30" s="418"/>
      <c r="AY30" s="418"/>
      <c r="AZ30" s="418"/>
      <c r="BA30" s="418"/>
      <c r="BB30" s="418"/>
      <c r="BC30" s="418"/>
      <c r="BD30" s="418"/>
      <c r="BE30" s="418"/>
      <c r="BF30" s="418"/>
      <c r="BG30" s="148"/>
      <c r="BH30" s="148"/>
      <c r="BI30" s="149"/>
    </row>
    <row r="31" spans="1:66" ht="67.5" customHeight="1" thickBot="1" x14ac:dyDescent="0.45">
      <c r="A31" s="92" t="s">
        <v>141</v>
      </c>
      <c r="B31" s="129" t="s">
        <v>30</v>
      </c>
      <c r="C31" s="426">
        <f>入力ページ!D76</f>
        <v>0</v>
      </c>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6"/>
      <c r="AM31" s="426"/>
      <c r="AN31" s="426"/>
      <c r="AO31" s="426"/>
      <c r="AP31" s="426"/>
      <c r="AQ31" s="426"/>
      <c r="AR31" s="426"/>
      <c r="AS31" s="426"/>
      <c r="AT31" s="426"/>
      <c r="AU31" s="426"/>
      <c r="AV31" s="426"/>
      <c r="AW31" s="426"/>
      <c r="AX31" s="426"/>
      <c r="AY31" s="426"/>
      <c r="AZ31" s="426"/>
      <c r="BA31" s="426"/>
      <c r="BB31" s="426"/>
      <c r="BC31" s="426"/>
      <c r="BD31" s="426"/>
      <c r="BE31" s="426"/>
      <c r="BF31" s="426"/>
      <c r="BG31" s="426"/>
      <c r="BH31" s="426"/>
      <c r="BI31" s="427"/>
    </row>
    <row r="32" spans="1:66" ht="7.5" customHeight="1" thickTop="1" x14ac:dyDescent="0.4"/>
    <row r="33" spans="2:62" ht="22.5" customHeight="1" x14ac:dyDescent="0.4">
      <c r="B33" s="414" t="s">
        <v>168</v>
      </c>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4"/>
      <c r="AM33" s="414"/>
      <c r="AN33" s="414"/>
      <c r="AO33" s="414"/>
      <c r="AP33" s="414"/>
      <c r="AQ33" s="414"/>
      <c r="AR33" s="414"/>
      <c r="AS33" s="414"/>
      <c r="AT33" s="414"/>
      <c r="AU33" s="414"/>
      <c r="AV33" s="414"/>
      <c r="AW33" s="414"/>
      <c r="AX33" s="414"/>
      <c r="AY33" s="414"/>
      <c r="AZ33" s="414"/>
      <c r="BA33" s="414"/>
      <c r="BB33" s="414"/>
      <c r="BC33" s="414"/>
      <c r="BD33" s="414"/>
      <c r="BE33" s="414"/>
      <c r="BF33" s="414"/>
      <c r="BG33" s="414"/>
      <c r="BH33" s="414"/>
      <c r="BI33" s="414"/>
    </row>
    <row r="34" spans="2:62" ht="45" customHeight="1" x14ac:dyDescent="0.4"/>
    <row r="35" spans="2:62" ht="26.25" customHeight="1" x14ac:dyDescent="0.4"/>
    <row r="36" spans="2:62" x14ac:dyDescent="0.4">
      <c r="AO36" s="159"/>
      <c r="AP36" s="159"/>
      <c r="AQ36" s="159"/>
      <c r="AR36" s="159"/>
      <c r="AS36" s="159"/>
      <c r="AT36" s="159"/>
      <c r="AU36" s="159"/>
      <c r="AV36" s="159"/>
      <c r="AW36" s="413"/>
      <c r="AX36" s="413"/>
      <c r="AY36" s="413"/>
      <c r="AZ36" s="413"/>
      <c r="BA36" s="413"/>
      <c r="BB36" s="413"/>
      <c r="BC36" s="413"/>
      <c r="BD36" s="413"/>
      <c r="BE36" s="413"/>
      <c r="BJ36" s="2"/>
    </row>
    <row r="37" spans="2:62" x14ac:dyDescent="0.4">
      <c r="AO37" s="159"/>
      <c r="AP37" s="159"/>
      <c r="AQ37" s="159"/>
      <c r="AR37" s="159"/>
      <c r="AS37" s="159"/>
      <c r="AT37" s="159"/>
      <c r="AU37" s="159"/>
      <c r="AV37" s="159"/>
      <c r="AW37" s="413"/>
      <c r="AX37" s="413"/>
      <c r="AY37" s="413"/>
      <c r="AZ37" s="413"/>
      <c r="BA37" s="413"/>
      <c r="BB37" s="413"/>
      <c r="BC37" s="413"/>
      <c r="BD37" s="413"/>
      <c r="BE37" s="413"/>
      <c r="BJ37" s="2"/>
    </row>
  </sheetData>
  <sheetProtection algorithmName="SHA-512" hashValue="CdAJszn11fIV+llrENBsxhmJ662x9gzavB3I26uJawV/1bnBkajWpZxVJZ8BHm7aZnle8UjC1aKkOu++IkA/MQ==" saltValue="HqPE6t0WdHWvX5dChd9vHA==" spinCount="100000" sheet="1" objects="1" scenarios="1" selectLockedCells="1"/>
  <mergeCells count="187">
    <mergeCell ref="C27:F27"/>
    <mergeCell ref="G27:BI27"/>
    <mergeCell ref="K26:L26"/>
    <mergeCell ref="U5:X5"/>
    <mergeCell ref="Y5:AA5"/>
    <mergeCell ref="A22:A23"/>
    <mergeCell ref="B22:B23"/>
    <mergeCell ref="A24:A25"/>
    <mergeCell ref="B24:B25"/>
    <mergeCell ref="AR15:AW15"/>
    <mergeCell ref="AF15:AG15"/>
    <mergeCell ref="AH15:AI15"/>
    <mergeCell ref="T15:AE15"/>
    <mergeCell ref="AX15:BG15"/>
    <mergeCell ref="Q18:R18"/>
    <mergeCell ref="C18:D18"/>
    <mergeCell ref="AF18:AG18"/>
    <mergeCell ref="G17:BI17"/>
    <mergeCell ref="C15:D15"/>
    <mergeCell ref="BH15:BI15"/>
    <mergeCell ref="I15:J15"/>
    <mergeCell ref="E15:H15"/>
    <mergeCell ref="K15:S15"/>
    <mergeCell ref="C26:J26"/>
    <mergeCell ref="X16:AE16"/>
    <mergeCell ref="L16:M16"/>
    <mergeCell ref="N16:U16"/>
    <mergeCell ref="AH16:AM16"/>
    <mergeCell ref="AF16:AG16"/>
    <mergeCell ref="AN16:AO16"/>
    <mergeCell ref="AP16:AU16"/>
    <mergeCell ref="AV16:BG16"/>
    <mergeCell ref="C16:D16"/>
    <mergeCell ref="C17:F17"/>
    <mergeCell ref="C21:AB21"/>
    <mergeCell ref="AO19:AT19"/>
    <mergeCell ref="BH19:BI19"/>
    <mergeCell ref="AU19:BG19"/>
    <mergeCell ref="AF19:AL19"/>
    <mergeCell ref="BF5:BH5"/>
    <mergeCell ref="AK5:AN5"/>
    <mergeCell ref="K5:M5"/>
    <mergeCell ref="N5:Q5"/>
    <mergeCell ref="R5:T5"/>
    <mergeCell ref="AJ15:AO15"/>
    <mergeCell ref="E18:P18"/>
    <mergeCell ref="S18:AE18"/>
    <mergeCell ref="AP15:AQ15"/>
    <mergeCell ref="S13:Z13"/>
    <mergeCell ref="C13:J13"/>
    <mergeCell ref="AH18:AT18"/>
    <mergeCell ref="AW18:BI18"/>
    <mergeCell ref="G14:BI14"/>
    <mergeCell ref="C14:F14"/>
    <mergeCell ref="BH16:BI16"/>
    <mergeCell ref="E16:K16"/>
    <mergeCell ref="V16:W16"/>
    <mergeCell ref="A12:A14"/>
    <mergeCell ref="B12:B14"/>
    <mergeCell ref="AY12:BI12"/>
    <mergeCell ref="AY13:BI13"/>
    <mergeCell ref="C7:H7"/>
    <mergeCell ref="E5:J5"/>
    <mergeCell ref="AP5:BD5"/>
    <mergeCell ref="R11:T11"/>
    <mergeCell ref="AK11:AM11"/>
    <mergeCell ref="O11:P11"/>
    <mergeCell ref="O10:R10"/>
    <mergeCell ref="S10:U10"/>
    <mergeCell ref="A5:D5"/>
    <mergeCell ref="C11:H11"/>
    <mergeCell ref="I11:K11"/>
    <mergeCell ref="I7:K7"/>
    <mergeCell ref="L7:N7"/>
    <mergeCell ref="L11:N11"/>
    <mergeCell ref="O7:Q7"/>
    <mergeCell ref="R7:T7"/>
    <mergeCell ref="C12:J12"/>
    <mergeCell ref="K13:R13"/>
    <mergeCell ref="K12:R12"/>
    <mergeCell ref="S12:Z12"/>
    <mergeCell ref="BA1:BI1"/>
    <mergeCell ref="BA2:BI3"/>
    <mergeCell ref="U11:V11"/>
    <mergeCell ref="AI11:AJ11"/>
    <mergeCell ref="AN11:AO11"/>
    <mergeCell ref="AX11:AZ11"/>
    <mergeCell ref="BG11:BI11"/>
    <mergeCell ref="AP11:AQ11"/>
    <mergeCell ref="AR11:AT11"/>
    <mergeCell ref="AU11:AV11"/>
    <mergeCell ref="BA11:BC11"/>
    <mergeCell ref="BD11:BF11"/>
    <mergeCell ref="AV10:AW10"/>
    <mergeCell ref="V10:AB10"/>
    <mergeCell ref="AX10:BA10"/>
    <mergeCell ref="AD7:AF7"/>
    <mergeCell ref="AG7:AI7"/>
    <mergeCell ref="AR7:AW7"/>
    <mergeCell ref="AR10:AU10"/>
    <mergeCell ref="W11:X11"/>
    <mergeCell ref="Y11:AA11"/>
    <mergeCell ref="AB11:AC11"/>
    <mergeCell ref="AD11:AE11"/>
    <mergeCell ref="AF11:AH11"/>
    <mergeCell ref="A27:A29"/>
    <mergeCell ref="B27:B29"/>
    <mergeCell ref="A20:A21"/>
    <mergeCell ref="AJ7:AQ7"/>
    <mergeCell ref="AK10:AL10"/>
    <mergeCell ref="AC10:AF10"/>
    <mergeCell ref="AG10:AH10"/>
    <mergeCell ref="AO10:AQ10"/>
    <mergeCell ref="U7:W7"/>
    <mergeCell ref="X7:Z7"/>
    <mergeCell ref="AA7:AC7"/>
    <mergeCell ref="I10:L10"/>
    <mergeCell ref="M10:N10"/>
    <mergeCell ref="C8:BI8"/>
    <mergeCell ref="C9:BI9"/>
    <mergeCell ref="AX7:BI7"/>
    <mergeCell ref="AA12:AH12"/>
    <mergeCell ref="AA13:AH13"/>
    <mergeCell ref="AI12:AP12"/>
    <mergeCell ref="AI13:AP13"/>
    <mergeCell ref="AQ12:AX12"/>
    <mergeCell ref="AQ13:AX13"/>
    <mergeCell ref="A8:A9"/>
    <mergeCell ref="F10:H10"/>
    <mergeCell ref="AR1:AZ1"/>
    <mergeCell ref="AI1:AQ1"/>
    <mergeCell ref="Z1:AH1"/>
    <mergeCell ref="Q1:Y1"/>
    <mergeCell ref="A3:P3"/>
    <mergeCell ref="Q2:Y3"/>
    <mergeCell ref="Z2:AH3"/>
    <mergeCell ref="AI2:AQ3"/>
    <mergeCell ref="AR2:AZ3"/>
    <mergeCell ref="A1:B1"/>
    <mergeCell ref="AU18:AV18"/>
    <mergeCell ref="C25:H25"/>
    <mergeCell ref="I25:K25"/>
    <mergeCell ref="L25:BI25"/>
    <mergeCell ref="C22:E22"/>
    <mergeCell ref="F22:J22"/>
    <mergeCell ref="K22:M22"/>
    <mergeCell ref="C24:E24"/>
    <mergeCell ref="F24:J24"/>
    <mergeCell ref="K24:M24"/>
    <mergeCell ref="C23:H23"/>
    <mergeCell ref="I23:K23"/>
    <mergeCell ref="C19:D19"/>
    <mergeCell ref="E19:K19"/>
    <mergeCell ref="L19:M19"/>
    <mergeCell ref="N19:T19"/>
    <mergeCell ref="U19:V19"/>
    <mergeCell ref="W19:AC19"/>
    <mergeCell ref="AD19:AE19"/>
    <mergeCell ref="AM19:AN19"/>
    <mergeCell ref="N26:U26"/>
    <mergeCell ref="V26:Y26"/>
    <mergeCell ref="Z26:AG26"/>
    <mergeCell ref="AH26:AK26"/>
    <mergeCell ref="AL26:AS26"/>
    <mergeCell ref="AK20:BI20"/>
    <mergeCell ref="AK21:BI21"/>
    <mergeCell ref="AC20:AJ20"/>
    <mergeCell ref="AC21:AJ21"/>
    <mergeCell ref="N22:S22"/>
    <mergeCell ref="N24:S24"/>
    <mergeCell ref="L23:BI23"/>
    <mergeCell ref="C20:AB20"/>
    <mergeCell ref="AW36:BE36"/>
    <mergeCell ref="AW37:BE37"/>
    <mergeCell ref="B33:BI33"/>
    <mergeCell ref="O30:Q30"/>
    <mergeCell ref="AE30:AH30"/>
    <mergeCell ref="AJ30:BF30"/>
    <mergeCell ref="R30:AC30"/>
    <mergeCell ref="C28:F28"/>
    <mergeCell ref="C29:F29"/>
    <mergeCell ref="C30:F30"/>
    <mergeCell ref="J30:N30"/>
    <mergeCell ref="G30:I30"/>
    <mergeCell ref="C31:BI31"/>
    <mergeCell ref="G28:BI28"/>
    <mergeCell ref="G29:BI29"/>
  </mergeCells>
  <phoneticPr fontId="1"/>
  <pageMargins left="0.43307086614173229" right="0.23622047244094491" top="0.35433070866141736" bottom="0.35433070866141736" header="0" footer="0"/>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休所日</vt:lpstr>
      <vt:lpstr>入力ページ</vt:lpstr>
      <vt:lpstr>印刷ページ</vt:lpstr>
      <vt:lpstr>印刷ページ!Print_Area</vt:lpstr>
      <vt:lpstr>入力ページ!Print_Area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user013</dc:creator>
  <cp:lastModifiedBy>user010</cp:lastModifiedBy>
  <cp:lastPrinted>2023-01-27T00:22:33Z</cp:lastPrinted>
  <dcterms:created xsi:type="dcterms:W3CDTF">2021-01-23T00:32:06Z</dcterms:created>
  <dcterms:modified xsi:type="dcterms:W3CDTF">2023-02-13T00:14:13Z</dcterms:modified>
</cp:coreProperties>
</file>